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8" sheetId="1" r:id="rId1"/>
    <sheet name="2019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<sst xmlns="http://schemas.openxmlformats.org/spreadsheetml/2006/main" count="99" uniqueCount="63">
  <si>
    <t>单位：万元</t>
  </si>
  <si>
    <t>增减数</t>
  </si>
  <si>
    <t>增减率</t>
  </si>
  <si>
    <r>
      <t>附表</t>
    </r>
    <r>
      <rPr>
        <sz val="12"/>
        <rFont val="Times New Roman"/>
        <family val="1"/>
      </rPr>
      <t>3</t>
    </r>
  </si>
  <si>
    <r>
      <t>收</t>
    </r>
    <r>
      <rPr>
        <b/>
        <sz val="9"/>
        <rFont val="Times New Roman"/>
        <family val="1"/>
      </rPr>
      <t xml:space="preserve">                          </t>
    </r>
    <r>
      <rPr>
        <b/>
        <sz val="9"/>
        <rFont val="仿宋"/>
        <family val="3"/>
      </rPr>
      <t>入</t>
    </r>
  </si>
  <si>
    <r>
      <t>支</t>
    </r>
    <r>
      <rPr>
        <b/>
        <sz val="9"/>
        <rFont val="Times New Roman"/>
        <family val="1"/>
      </rPr>
      <t xml:space="preserve">                          </t>
    </r>
    <r>
      <rPr>
        <b/>
        <sz val="9"/>
        <rFont val="仿宋"/>
        <family val="3"/>
      </rPr>
      <t>出</t>
    </r>
  </si>
  <si>
    <r>
      <t>项</t>
    </r>
    <r>
      <rPr>
        <b/>
        <sz val="9"/>
        <rFont val="Times New Roman"/>
        <family val="1"/>
      </rPr>
      <t xml:space="preserve">    </t>
    </r>
    <r>
      <rPr>
        <b/>
        <sz val="9"/>
        <rFont val="仿宋"/>
        <family val="3"/>
      </rPr>
      <t>目</t>
    </r>
  </si>
  <si>
    <t>一、新型墙体材料专项基金收入</t>
  </si>
  <si>
    <t>二、城市公用事业附加收入</t>
  </si>
  <si>
    <t>三、农业土地开发资金收入</t>
  </si>
  <si>
    <t>四、国有土地使用权出让收入</t>
  </si>
  <si>
    <t>五、污水处理费收入</t>
  </si>
  <si>
    <t>六、其他政府性基金收入</t>
  </si>
  <si>
    <t>政府性基金收入合计</t>
  </si>
  <si>
    <t>政府性基金支出合计</t>
  </si>
  <si>
    <r>
      <t xml:space="preserve">    </t>
    </r>
    <r>
      <rPr>
        <sz val="9"/>
        <rFont val="仿宋"/>
        <family val="3"/>
      </rPr>
      <t>政府性基金转移收入</t>
    </r>
  </si>
  <si>
    <r>
      <t xml:space="preserve">    </t>
    </r>
    <r>
      <rPr>
        <sz val="9"/>
        <rFont val="仿宋"/>
        <family val="3"/>
      </rPr>
      <t>政府性基金转移支付</t>
    </r>
  </si>
  <si>
    <r>
      <t xml:space="preserve">    </t>
    </r>
    <r>
      <rPr>
        <sz val="9"/>
        <rFont val="仿宋"/>
        <family val="3"/>
      </rPr>
      <t>　政府性基金补助收入</t>
    </r>
  </si>
  <si>
    <r>
      <t xml:space="preserve">    </t>
    </r>
    <r>
      <rPr>
        <sz val="9"/>
        <rFont val="仿宋"/>
        <family val="3"/>
      </rPr>
      <t>　政府性基金补助支出</t>
    </r>
  </si>
  <si>
    <r>
      <t xml:space="preserve">    </t>
    </r>
    <r>
      <rPr>
        <sz val="9"/>
        <rFont val="仿宋"/>
        <family val="3"/>
      </rPr>
      <t>　政府性基金上解收入</t>
    </r>
  </si>
  <si>
    <r>
      <t xml:space="preserve">    </t>
    </r>
    <r>
      <rPr>
        <sz val="9"/>
        <rFont val="仿宋"/>
        <family val="3"/>
      </rPr>
      <t>　政府性基金上解支出</t>
    </r>
  </si>
  <si>
    <r>
      <t xml:space="preserve">    </t>
    </r>
    <r>
      <rPr>
        <sz val="9"/>
        <rFont val="仿宋"/>
        <family val="3"/>
      </rPr>
      <t>上年结余收入</t>
    </r>
  </si>
  <si>
    <r>
      <t xml:space="preserve">    </t>
    </r>
    <r>
      <rPr>
        <sz val="9"/>
        <rFont val="仿宋"/>
        <family val="3"/>
      </rPr>
      <t>调出资金</t>
    </r>
  </si>
  <si>
    <r>
      <t xml:space="preserve">    </t>
    </r>
    <r>
      <rPr>
        <sz val="9"/>
        <rFont val="仿宋"/>
        <family val="3"/>
      </rPr>
      <t>调入资金</t>
    </r>
  </si>
  <si>
    <r>
      <t xml:space="preserve">    </t>
    </r>
    <r>
      <rPr>
        <sz val="9"/>
        <rFont val="仿宋"/>
        <family val="3"/>
      </rPr>
      <t>年终结余</t>
    </r>
  </si>
  <si>
    <r>
      <t xml:space="preserve">    </t>
    </r>
    <r>
      <rPr>
        <sz val="9"/>
        <rFont val="仿宋"/>
        <family val="3"/>
      </rPr>
      <t>地方政府专项债券转贷收入</t>
    </r>
  </si>
  <si>
    <r>
      <t xml:space="preserve">    </t>
    </r>
    <r>
      <rPr>
        <sz val="9"/>
        <rFont val="仿宋"/>
        <family val="3"/>
      </rPr>
      <t>地方政府专项债务还本支出</t>
    </r>
  </si>
  <si>
    <t>收入总计</t>
  </si>
  <si>
    <t>支出总计</t>
  </si>
  <si>
    <t>年初
预算数</t>
  </si>
  <si>
    <r>
      <t>为年初
预算的</t>
    </r>
    <r>
      <rPr>
        <b/>
        <sz val="9"/>
        <rFont val="Times New Roman"/>
        <family val="1"/>
      </rPr>
      <t>%</t>
    </r>
  </si>
  <si>
    <t>上年
同期数</t>
  </si>
  <si>
    <r>
      <t>比上年
同期增减</t>
    </r>
    <r>
      <rPr>
        <b/>
        <sz val="9"/>
        <rFont val="Times New Roman"/>
        <family val="1"/>
      </rPr>
      <t>%</t>
    </r>
  </si>
  <si>
    <t>调整
预算数</t>
  </si>
  <si>
    <r>
      <t>为调整
预算的</t>
    </r>
    <r>
      <rPr>
        <b/>
        <sz val="9"/>
        <rFont val="Times New Roman"/>
        <family val="1"/>
      </rPr>
      <t>%</t>
    </r>
  </si>
  <si>
    <r>
      <t>附表</t>
    </r>
    <r>
      <rPr>
        <sz val="12"/>
        <rFont val="Times New Roman"/>
        <family val="1"/>
      </rPr>
      <t>4</t>
    </r>
  </si>
  <si>
    <t>一、新型墙体材料专项基金收入</t>
  </si>
  <si>
    <t>二、城市公用事业附加收入</t>
  </si>
  <si>
    <t>三、农业土地开发资金收入</t>
  </si>
  <si>
    <t>四、国有土地使用权出让收入</t>
  </si>
  <si>
    <t>五、污水处理费收入</t>
  </si>
  <si>
    <t>六、其他政府性基金收入</t>
  </si>
  <si>
    <r>
      <t xml:space="preserve">    </t>
    </r>
    <r>
      <rPr>
        <sz val="9"/>
        <rFont val="仿宋"/>
        <family val="3"/>
      </rPr>
      <t>年终结转</t>
    </r>
  </si>
  <si>
    <t>收入总计</t>
  </si>
  <si>
    <t>支出总计</t>
  </si>
  <si>
    <r>
      <t>2018</t>
    </r>
    <r>
      <rPr>
        <b/>
        <sz val="9"/>
        <rFont val="仿宋"/>
        <family val="3"/>
      </rPr>
      <t>年
预算数</t>
    </r>
  </si>
  <si>
    <t>盐池县2018年政府性基金预算执行情况表</t>
  </si>
  <si>
    <t>盐池县2019年政府性基金收支预算表</t>
  </si>
  <si>
    <r>
      <t>2019</t>
    </r>
    <r>
      <rPr>
        <b/>
        <sz val="9"/>
        <rFont val="仿宋"/>
        <family val="3"/>
      </rPr>
      <t>年
预算数</t>
    </r>
  </si>
  <si>
    <t>当年
完成数</t>
  </si>
  <si>
    <t>当年完成数</t>
  </si>
  <si>
    <r>
      <t>2018</t>
    </r>
    <r>
      <rPr>
        <b/>
        <sz val="9"/>
        <rFont val="仿宋"/>
        <family val="3"/>
      </rPr>
      <t>年
完成数</t>
    </r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</si>
  <si>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</si>
  <si>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</si>
  <si>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</si>
  <si>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</si>
  <si>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</si>
  <si>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</si>
  <si>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</si>
  <si>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</si>
  <si>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九、金融支出</t>
  </si>
  <si>
    <t>十、其他支出</t>
  </si>
  <si>
    <t>十一、债务付息支出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</si>
</sst>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_);[Red]\(0\)"/>
    <numFmt numFmtId="186" formatCode="0.00_ "/>
    <numFmt numFmtId="187" formatCode="0_ "/>
    <numFmt numFmtId="188" formatCode="0.0_);[Red]\(0.0\)"/>
    <numFmt numFmtId="189" formatCode="0.0_ 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Times New Roman"/>
      <family val="1"/>
    </font>
    <font>
      <sz val="22"/>
      <name val="方正小标宋简体"/>
      <family val="4"/>
    </font>
    <font>
      <sz val="12"/>
      <name val="仿宋"/>
      <family val="3"/>
    </font>
    <font>
      <sz val="12"/>
      <name val="Times New Roman"/>
      <family val="1"/>
    </font>
    <font>
      <b/>
      <sz val="9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0" xfId="40" applyNumberFormat="1" applyFont="1" applyFill="1" applyAlignment="1">
      <alignment vertical="center"/>
      <protection/>
    </xf>
    <xf numFmtId="186" fontId="0" fillId="0" borderId="0" xfId="40" applyNumberFormat="1" applyFont="1" applyFill="1" applyAlignment="1">
      <alignment vertical="center"/>
      <protection/>
    </xf>
    <xf numFmtId="0" fontId="5" fillId="0" borderId="0" xfId="40" applyFont="1" applyFill="1" applyAlignment="1">
      <alignment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1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186" fontId="7" fillId="0" borderId="10" xfId="40" applyNumberFormat="1" applyFont="1" applyFill="1" applyBorder="1" applyAlignment="1">
      <alignment horizontal="center" vertical="center" wrapText="1"/>
      <protection/>
    </xf>
    <xf numFmtId="3" fontId="8" fillId="0" borderId="10" xfId="40" applyNumberFormat="1" applyFont="1" applyFill="1" applyBorder="1" applyAlignment="1" applyProtection="1">
      <alignment vertical="center"/>
      <protection/>
    </xf>
    <xf numFmtId="3" fontId="9" fillId="0" borderId="10" xfId="40" applyNumberFormat="1" applyFont="1" applyFill="1" applyBorder="1" applyAlignment="1" applyProtection="1">
      <alignment vertical="center"/>
      <protection/>
    </xf>
    <xf numFmtId="0" fontId="6" fillId="0" borderId="0" xfId="40" applyFont="1" applyFill="1" applyAlignment="1">
      <alignment vertical="center"/>
      <protection/>
    </xf>
    <xf numFmtId="186" fontId="6" fillId="0" borderId="0" xfId="40" applyNumberFormat="1" applyFont="1" applyFill="1" applyAlignment="1">
      <alignment vertical="center"/>
      <protection/>
    </xf>
    <xf numFmtId="0" fontId="10" fillId="0" borderId="10" xfId="40" applyFont="1" applyFill="1" applyBorder="1" applyAlignment="1">
      <alignment horizontal="right" vertical="center"/>
      <protection/>
    </xf>
    <xf numFmtId="0" fontId="11" fillId="0" borderId="10" xfId="40" applyFont="1" applyFill="1" applyBorder="1" applyAlignment="1">
      <alignment horizontal="right" vertical="center"/>
      <protection/>
    </xf>
    <xf numFmtId="188" fontId="10" fillId="0" borderId="10" xfId="40" applyNumberFormat="1" applyFont="1" applyFill="1" applyBorder="1" applyAlignment="1">
      <alignment horizontal="right" vertical="center"/>
      <protection/>
    </xf>
    <xf numFmtId="189" fontId="10" fillId="0" borderId="10" xfId="40" applyNumberFormat="1" applyFont="1" applyFill="1" applyBorder="1" applyAlignment="1">
      <alignment horizontal="right" vertical="center"/>
      <protection/>
    </xf>
    <xf numFmtId="0" fontId="10" fillId="0" borderId="11" xfId="40" applyFont="1" applyFill="1" applyBorder="1" applyAlignment="1">
      <alignment horizontal="right" vertical="center"/>
      <protection/>
    </xf>
    <xf numFmtId="189" fontId="10" fillId="0" borderId="11" xfId="40" applyNumberFormat="1" applyFont="1" applyFill="1" applyBorder="1" applyAlignment="1">
      <alignment horizontal="right" vertical="center"/>
      <protection/>
    </xf>
    <xf numFmtId="0" fontId="6" fillId="0" borderId="10" xfId="40" applyFont="1" applyFill="1" applyBorder="1" applyAlignment="1">
      <alignment vertical="center"/>
      <protection/>
    </xf>
    <xf numFmtId="0" fontId="3" fillId="0" borderId="10" xfId="40" applyFont="1" applyFill="1" applyBorder="1" applyAlignment="1">
      <alignment horizontal="right" vertical="center"/>
      <protection/>
    </xf>
    <xf numFmtId="188" fontId="3" fillId="0" borderId="10" xfId="40" applyNumberFormat="1" applyFont="1" applyFill="1" applyBorder="1" applyAlignment="1">
      <alignment horizontal="right" vertical="center"/>
      <protection/>
    </xf>
    <xf numFmtId="189" fontId="3" fillId="0" borderId="10" xfId="40" applyNumberFormat="1" applyFont="1" applyFill="1" applyBorder="1" applyAlignment="1">
      <alignment horizontal="right" vertical="center"/>
      <protection/>
    </xf>
    <xf numFmtId="0" fontId="3" fillId="0" borderId="11" xfId="40" applyFont="1" applyFill="1" applyBorder="1" applyAlignment="1">
      <alignment horizontal="right" vertical="center"/>
      <protection/>
    </xf>
    <xf numFmtId="189" fontId="3" fillId="0" borderId="11" xfId="40" applyNumberFormat="1" applyFont="1" applyFill="1" applyBorder="1" applyAlignment="1">
      <alignment horizontal="right" vertical="center"/>
      <protection/>
    </xf>
    <xf numFmtId="0" fontId="10" fillId="0" borderId="10" xfId="40" applyFont="1" applyFill="1" applyBorder="1" applyAlignment="1">
      <alignment vertical="center"/>
      <protection/>
    </xf>
    <xf numFmtId="3" fontId="10" fillId="0" borderId="10" xfId="40" applyNumberFormat="1" applyFont="1" applyFill="1" applyBorder="1" applyAlignment="1" applyProtection="1">
      <alignment vertical="center"/>
      <protection/>
    </xf>
    <xf numFmtId="0" fontId="6" fillId="0" borderId="0" xfId="40" applyNumberFormat="1" applyFont="1" applyFill="1" applyAlignment="1">
      <alignment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right" vertical="center"/>
    </xf>
    <xf numFmtId="0" fontId="10" fillId="0" borderId="10" xfId="40" applyNumberFormat="1" applyFont="1" applyFill="1" applyBorder="1" applyAlignment="1">
      <alignment horizontal="right" vertical="center"/>
      <protection/>
    </xf>
    <xf numFmtId="187" fontId="10" fillId="0" borderId="11" xfId="40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horizontal="right" vertical="center"/>
    </xf>
    <xf numFmtId="187" fontId="10" fillId="0" borderId="10" xfId="40" applyNumberFormat="1" applyFont="1" applyFill="1" applyBorder="1" applyAlignment="1">
      <alignment horizontal="right" vertical="center"/>
      <protection/>
    </xf>
    <xf numFmtId="184" fontId="10" fillId="0" borderId="10" xfId="40" applyNumberFormat="1" applyFont="1" applyFill="1" applyBorder="1" applyAlignment="1">
      <alignment horizontal="right" vertical="center"/>
      <protection/>
    </xf>
    <xf numFmtId="0" fontId="3" fillId="0" borderId="10" xfId="40" applyNumberFormat="1" applyFont="1" applyFill="1" applyBorder="1" applyAlignment="1">
      <alignment horizontal="right" vertical="center"/>
      <protection/>
    </xf>
    <xf numFmtId="187" fontId="3" fillId="0" borderId="10" xfId="40" applyNumberFormat="1" applyFont="1" applyFill="1" applyBorder="1" applyAlignment="1">
      <alignment horizontal="right" vertical="center"/>
      <protection/>
    </xf>
    <xf numFmtId="3" fontId="10" fillId="0" borderId="11" xfId="40" applyNumberFormat="1" applyFont="1" applyFill="1" applyBorder="1" applyAlignment="1" applyProtection="1">
      <alignment vertical="center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10" fillId="0" borderId="11" xfId="40" applyNumberFormat="1" applyFont="1" applyFill="1" applyBorder="1" applyAlignment="1">
      <alignment horizontal="right" vertical="center"/>
      <protection/>
    </xf>
    <xf numFmtId="0" fontId="10" fillId="0" borderId="10" xfId="0" applyNumberFormat="1" applyFont="1" applyFill="1" applyBorder="1" applyAlignment="1">
      <alignment horizontal="right" vertical="center"/>
    </xf>
    <xf numFmtId="0" fontId="6" fillId="0" borderId="10" xfId="40" applyNumberFormat="1" applyFont="1" applyFill="1" applyBorder="1" applyAlignment="1">
      <alignment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7" fillId="0" borderId="12" xfId="40" applyFont="1" applyFill="1" applyBorder="1" applyAlignment="1">
      <alignment horizontal="center" vertical="center"/>
      <protection/>
    </xf>
    <xf numFmtId="0" fontId="3" fillId="0" borderId="13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186" fontId="5" fillId="0" borderId="14" xfId="40" applyNumberFormat="1" applyFont="1" applyFill="1" applyBorder="1" applyAlignment="1">
      <alignment horizontal="right" vertical="center"/>
      <protection/>
    </xf>
    <xf numFmtId="186" fontId="6" fillId="0" borderId="14" xfId="4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利通区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Zeros="0" zoomScalePageLayoutView="0" workbookViewId="0" topLeftCell="A1">
      <selection activeCell="E6" sqref="E6"/>
    </sheetView>
  </sheetViews>
  <sheetFormatPr defaultColWidth="9.00390625" defaultRowHeight="14.25"/>
  <cols>
    <col min="1" max="1" width="22.625" style="1" customWidth="1"/>
    <col min="2" max="2" width="8.125" style="1" customWidth="1"/>
    <col min="3" max="3" width="8.50390625" style="1" customWidth="1"/>
    <col min="4" max="4" width="7.375" style="1" customWidth="1"/>
    <col min="5" max="5" width="8.125" style="1" customWidth="1"/>
    <col min="6" max="6" width="8.625" style="4" customWidth="1"/>
    <col min="7" max="7" width="22.625" style="1" customWidth="1"/>
    <col min="8" max="11" width="8.125" style="1" customWidth="1"/>
    <col min="12" max="12" width="9.125" style="4" customWidth="1"/>
    <col min="13" max="16384" width="9.00390625" style="1" customWidth="1"/>
  </cols>
  <sheetData>
    <row r="1" ht="15.75">
      <c r="A1" s="5" t="s">
        <v>3</v>
      </c>
    </row>
    <row r="2" spans="1:12" ht="30.75" customHeight="1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" customHeight="1">
      <c r="A3" s="13"/>
      <c r="B3" s="13"/>
      <c r="C3" s="13"/>
      <c r="D3" s="13"/>
      <c r="E3" s="13"/>
      <c r="F3" s="14"/>
      <c r="G3" s="13"/>
      <c r="H3" s="13"/>
      <c r="I3" s="13"/>
      <c r="J3" s="13"/>
      <c r="K3" s="49" t="s">
        <v>0</v>
      </c>
      <c r="L3" s="50"/>
    </row>
    <row r="4" spans="1:12" ht="18.75" customHeight="1">
      <c r="A4" s="45" t="s">
        <v>4</v>
      </c>
      <c r="B4" s="46"/>
      <c r="C4" s="46"/>
      <c r="D4" s="46"/>
      <c r="E4" s="46"/>
      <c r="F4" s="46"/>
      <c r="G4" s="47" t="s">
        <v>5</v>
      </c>
      <c r="H4" s="48"/>
      <c r="I4" s="48"/>
      <c r="J4" s="48"/>
      <c r="K4" s="48"/>
      <c r="L4" s="48"/>
    </row>
    <row r="5" spans="1:12" ht="45.75" customHeight="1">
      <c r="A5" s="7" t="s">
        <v>6</v>
      </c>
      <c r="B5" s="8" t="s">
        <v>29</v>
      </c>
      <c r="C5" s="8" t="s">
        <v>49</v>
      </c>
      <c r="D5" s="9" t="s">
        <v>30</v>
      </c>
      <c r="E5" s="8" t="s">
        <v>31</v>
      </c>
      <c r="F5" s="10" t="s">
        <v>32</v>
      </c>
      <c r="G5" s="7" t="s">
        <v>6</v>
      </c>
      <c r="H5" s="8" t="s">
        <v>33</v>
      </c>
      <c r="I5" s="8" t="s">
        <v>50</v>
      </c>
      <c r="J5" s="9" t="s">
        <v>34</v>
      </c>
      <c r="K5" s="8" t="s">
        <v>31</v>
      </c>
      <c r="L5" s="10" t="s">
        <v>32</v>
      </c>
    </row>
    <row r="6" spans="1:12" ht="16.5" customHeight="1">
      <c r="A6" s="11" t="s">
        <v>7</v>
      </c>
      <c r="B6" s="15"/>
      <c r="C6" s="16"/>
      <c r="D6" s="17"/>
      <c r="E6" s="15">
        <v>36</v>
      </c>
      <c r="F6" s="18">
        <f>(C6-E6)/E6*100</f>
        <v>-100</v>
      </c>
      <c r="G6" s="11" t="s">
        <v>52</v>
      </c>
      <c r="H6" s="19"/>
      <c r="I6" s="19"/>
      <c r="J6" s="20"/>
      <c r="K6" s="19"/>
      <c r="L6" s="20"/>
    </row>
    <row r="7" spans="1:12" ht="16.5" customHeight="1">
      <c r="A7" s="11" t="s">
        <v>8</v>
      </c>
      <c r="B7" s="15"/>
      <c r="C7" s="16"/>
      <c r="D7" s="17"/>
      <c r="E7" s="15"/>
      <c r="F7" s="18"/>
      <c r="G7" s="11" t="s">
        <v>53</v>
      </c>
      <c r="H7" s="15">
        <v>477</v>
      </c>
      <c r="I7" s="15">
        <v>477</v>
      </c>
      <c r="J7" s="20">
        <f aca="true" t="shared" si="0" ref="J7:J16">I7/H7*100</f>
        <v>100</v>
      </c>
      <c r="K7" s="19">
        <v>237</v>
      </c>
      <c r="L7" s="20">
        <f aca="true" t="shared" si="1" ref="L7:L16">(I7-K7)/K7*100</f>
        <v>101.26582278481013</v>
      </c>
    </row>
    <row r="8" spans="1:12" ht="16.5" customHeight="1">
      <c r="A8" s="11" t="s">
        <v>9</v>
      </c>
      <c r="B8" s="31">
        <v>130</v>
      </c>
      <c r="C8" s="16">
        <v>157</v>
      </c>
      <c r="D8" s="17">
        <f>C8/B8*100</f>
        <v>120.76923076923076</v>
      </c>
      <c r="E8" s="15">
        <v>228</v>
      </c>
      <c r="F8" s="18">
        <f>(C8-E8)/E8*100</f>
        <v>-31.140350877192986</v>
      </c>
      <c r="G8" s="11" t="s">
        <v>54</v>
      </c>
      <c r="H8" s="15"/>
      <c r="I8" s="15"/>
      <c r="J8" s="20"/>
      <c r="K8" s="15"/>
      <c r="L8" s="20"/>
    </row>
    <row r="9" spans="1:12" ht="16.5" customHeight="1">
      <c r="A9" s="11" t="s">
        <v>10</v>
      </c>
      <c r="B9" s="34">
        <v>14000</v>
      </c>
      <c r="C9" s="16">
        <v>11691</v>
      </c>
      <c r="D9" s="17">
        <f>C9/B9*100</f>
        <v>83.50714285714285</v>
      </c>
      <c r="E9" s="15">
        <v>19335</v>
      </c>
      <c r="F9" s="18">
        <f>(C9-E9)/E9*100</f>
        <v>-39.534522885958104</v>
      </c>
      <c r="G9" s="12" t="s">
        <v>55</v>
      </c>
      <c r="H9" s="15">
        <v>27239</v>
      </c>
      <c r="I9" s="15">
        <v>27137</v>
      </c>
      <c r="J9" s="20">
        <f t="shared" si="0"/>
        <v>99.62553691398362</v>
      </c>
      <c r="K9" s="15">
        <v>16370</v>
      </c>
      <c r="L9" s="20">
        <f t="shared" si="1"/>
        <v>65.77275503970678</v>
      </c>
    </row>
    <row r="10" spans="1:12" ht="16.5" customHeight="1">
      <c r="A10" s="11" t="s">
        <v>11</v>
      </c>
      <c r="B10" s="31">
        <v>300</v>
      </c>
      <c r="C10" s="16">
        <v>218</v>
      </c>
      <c r="D10" s="17">
        <f>C10/B10*100</f>
        <v>72.66666666666667</v>
      </c>
      <c r="E10" s="15">
        <v>304</v>
      </c>
      <c r="F10" s="18">
        <f>(C10-E10)/E10*100</f>
        <v>-28.289473684210524</v>
      </c>
      <c r="G10" s="11" t="s">
        <v>56</v>
      </c>
      <c r="H10" s="15">
        <v>200</v>
      </c>
      <c r="I10" s="15">
        <v>200</v>
      </c>
      <c r="J10" s="20">
        <f t="shared" si="0"/>
        <v>100</v>
      </c>
      <c r="K10" s="15"/>
      <c r="L10" s="20"/>
    </row>
    <row r="11" spans="1:12" ht="16.5" customHeight="1">
      <c r="A11" s="11" t="s">
        <v>12</v>
      </c>
      <c r="B11" s="15"/>
      <c r="C11" s="16"/>
      <c r="D11" s="17"/>
      <c r="E11" s="15"/>
      <c r="F11" s="18"/>
      <c r="G11" s="11" t="s">
        <v>57</v>
      </c>
      <c r="H11" s="15"/>
      <c r="I11" s="15"/>
      <c r="J11" s="20"/>
      <c r="K11" s="15"/>
      <c r="L11" s="20"/>
    </row>
    <row r="12" spans="1:12" ht="16.5" customHeight="1">
      <c r="A12" s="21"/>
      <c r="B12" s="21"/>
      <c r="C12" s="21"/>
      <c r="D12" s="17"/>
      <c r="E12" s="21"/>
      <c r="F12" s="18"/>
      <c r="G12" s="11" t="s">
        <v>58</v>
      </c>
      <c r="H12" s="15"/>
      <c r="I12" s="15"/>
      <c r="J12" s="20"/>
      <c r="K12" s="15">
        <v>38</v>
      </c>
      <c r="L12" s="20">
        <f t="shared" si="1"/>
        <v>-100</v>
      </c>
    </row>
    <row r="13" spans="1:12" ht="16.5" customHeight="1">
      <c r="A13" s="21"/>
      <c r="B13" s="21"/>
      <c r="C13" s="21"/>
      <c r="D13" s="17"/>
      <c r="E13" s="21"/>
      <c r="F13" s="18"/>
      <c r="G13" s="11" t="s">
        <v>59</v>
      </c>
      <c r="H13" s="15">
        <v>2141</v>
      </c>
      <c r="I13" s="15">
        <v>2141</v>
      </c>
      <c r="J13" s="20">
        <f t="shared" si="0"/>
        <v>100</v>
      </c>
      <c r="K13" s="15">
        <v>700</v>
      </c>
      <c r="L13" s="20">
        <f t="shared" si="1"/>
        <v>205.85714285714286</v>
      </c>
    </row>
    <row r="14" spans="1:12" ht="16.5" customHeight="1">
      <c r="A14" s="21"/>
      <c r="B14" s="21"/>
      <c r="C14" s="21"/>
      <c r="D14" s="17"/>
      <c r="E14" s="21"/>
      <c r="F14" s="18"/>
      <c r="G14" s="11" t="s">
        <v>60</v>
      </c>
      <c r="H14" s="15"/>
      <c r="I14" s="15"/>
      <c r="J14" s="20"/>
      <c r="K14" s="15"/>
      <c r="L14" s="20"/>
    </row>
    <row r="15" spans="1:12" ht="16.5" customHeight="1">
      <c r="A15" s="21"/>
      <c r="B15" s="21"/>
      <c r="C15" s="21"/>
      <c r="D15" s="17"/>
      <c r="E15" s="21"/>
      <c r="F15" s="18"/>
      <c r="G15" s="11" t="s">
        <v>61</v>
      </c>
      <c r="H15" s="15">
        <v>2566</v>
      </c>
      <c r="I15" s="15">
        <v>2266</v>
      </c>
      <c r="J15" s="20">
        <f t="shared" si="0"/>
        <v>88.30865159781762</v>
      </c>
      <c r="K15" s="15">
        <v>2757</v>
      </c>
      <c r="L15" s="20">
        <f t="shared" si="1"/>
        <v>-17.809212912586144</v>
      </c>
    </row>
    <row r="16" spans="1:12" ht="16.5" customHeight="1">
      <c r="A16" s="21"/>
      <c r="B16" s="21"/>
      <c r="C16" s="21"/>
      <c r="D16" s="17"/>
      <c r="E16" s="21"/>
      <c r="F16" s="18"/>
      <c r="G16" s="11" t="s">
        <v>62</v>
      </c>
      <c r="H16" s="19">
        <v>207</v>
      </c>
      <c r="I16" s="19">
        <v>207</v>
      </c>
      <c r="J16" s="20">
        <f t="shared" si="0"/>
        <v>100</v>
      </c>
      <c r="K16" s="15">
        <v>111</v>
      </c>
      <c r="L16" s="20">
        <f t="shared" si="1"/>
        <v>86.48648648648648</v>
      </c>
    </row>
    <row r="17" spans="1:12" ht="16.5" customHeight="1">
      <c r="A17" s="6" t="s">
        <v>13</v>
      </c>
      <c r="B17" s="25">
        <f>SUM(B6:B16)</f>
        <v>14430</v>
      </c>
      <c r="C17" s="25">
        <f>SUM(C6:C16)</f>
        <v>12066</v>
      </c>
      <c r="D17" s="23">
        <f>C17/B17*100</f>
        <v>83.61746361746361</v>
      </c>
      <c r="E17" s="25">
        <f>SUM(E6:E16)</f>
        <v>19903</v>
      </c>
      <c r="F17" s="24">
        <f>(C17-E17)/E17*100</f>
        <v>-39.37597347133598</v>
      </c>
      <c r="G17" s="7" t="s">
        <v>14</v>
      </c>
      <c r="H17" s="25">
        <f>SUM(H6:H16)</f>
        <v>32830</v>
      </c>
      <c r="I17" s="25">
        <f>SUM(I6:I16)</f>
        <v>32428</v>
      </c>
      <c r="J17" s="26">
        <f>I17/H17*100</f>
        <v>98.77551020408163</v>
      </c>
      <c r="K17" s="25">
        <f>SUM(K6:K16)</f>
        <v>20213</v>
      </c>
      <c r="L17" s="26">
        <f>(I17-K17)/K17*100</f>
        <v>60.43140553109385</v>
      </c>
    </row>
    <row r="18" spans="1:12" ht="16.5" customHeight="1">
      <c r="A18" s="27" t="s">
        <v>15</v>
      </c>
      <c r="B18" s="15">
        <f>B19+B20</f>
        <v>0</v>
      </c>
      <c r="C18" s="16">
        <f>C19+C20</f>
        <v>3275</v>
      </c>
      <c r="D18" s="17"/>
      <c r="E18" s="15">
        <f>E19</f>
        <v>4836</v>
      </c>
      <c r="F18" s="18">
        <f>(C18-E18)/E18*100</f>
        <v>-32.27874276261373</v>
      </c>
      <c r="G18" s="28" t="s">
        <v>16</v>
      </c>
      <c r="H18" s="15">
        <f>H19+H20</f>
        <v>0</v>
      </c>
      <c r="I18" s="15">
        <f>I19+I20</f>
        <v>0</v>
      </c>
      <c r="J18" s="20"/>
      <c r="K18" s="15">
        <f>K19+K20</f>
        <v>0</v>
      </c>
      <c r="L18" s="20"/>
    </row>
    <row r="19" spans="1:12" ht="16.5" customHeight="1">
      <c r="A19" s="27" t="s">
        <v>17</v>
      </c>
      <c r="B19" s="15"/>
      <c r="C19" s="16">
        <v>3275</v>
      </c>
      <c r="D19" s="17"/>
      <c r="E19" s="15">
        <v>4836</v>
      </c>
      <c r="F19" s="18">
        <f>(C19-E19)/E19*100</f>
        <v>-32.27874276261373</v>
      </c>
      <c r="G19" s="28" t="s">
        <v>18</v>
      </c>
      <c r="H19" s="15"/>
      <c r="I19" s="15"/>
      <c r="J19" s="20"/>
      <c r="K19" s="15"/>
      <c r="L19" s="20"/>
    </row>
    <row r="20" spans="1:12" ht="16.5" customHeight="1">
      <c r="A20" s="27" t="s">
        <v>19</v>
      </c>
      <c r="B20" s="15"/>
      <c r="C20" s="16"/>
      <c r="D20" s="17"/>
      <c r="E20" s="15"/>
      <c r="F20" s="18"/>
      <c r="G20" s="28" t="s">
        <v>20</v>
      </c>
      <c r="H20" s="15"/>
      <c r="I20" s="15"/>
      <c r="J20" s="20"/>
      <c r="K20" s="15"/>
      <c r="L20" s="20"/>
    </row>
    <row r="21" spans="1:12" ht="16.5" customHeight="1">
      <c r="A21" s="27" t="s">
        <v>21</v>
      </c>
      <c r="B21" s="15"/>
      <c r="C21" s="16">
        <v>7589</v>
      </c>
      <c r="D21" s="17"/>
      <c r="E21" s="15">
        <v>3052</v>
      </c>
      <c r="F21" s="18">
        <f>(C21-E21)/E21*100</f>
        <v>148.65661861074705</v>
      </c>
      <c r="G21" s="28" t="s">
        <v>22</v>
      </c>
      <c r="H21" s="15"/>
      <c r="I21" s="15"/>
      <c r="J21" s="20"/>
      <c r="K21" s="15">
        <v>2311</v>
      </c>
      <c r="L21" s="20">
        <f>(I21-K21)/K21*100</f>
        <v>-100</v>
      </c>
    </row>
    <row r="22" spans="1:12" ht="16.5" customHeight="1">
      <c r="A22" s="27" t="s">
        <v>23</v>
      </c>
      <c r="B22" s="15"/>
      <c r="C22" s="16"/>
      <c r="D22" s="17"/>
      <c r="E22" s="15"/>
      <c r="F22" s="18"/>
      <c r="G22" s="27" t="s">
        <v>24</v>
      </c>
      <c r="H22" s="27"/>
      <c r="I22" s="27">
        <v>402</v>
      </c>
      <c r="J22" s="20"/>
      <c r="K22" s="15">
        <v>7589</v>
      </c>
      <c r="L22" s="20">
        <f>(I22-K22)/K22*100</f>
        <v>-94.70285940176572</v>
      </c>
    </row>
    <row r="23" spans="1:12" ht="16.5" customHeight="1">
      <c r="A23" s="27" t="s">
        <v>25</v>
      </c>
      <c r="B23" s="15"/>
      <c r="C23" s="16">
        <v>9900</v>
      </c>
      <c r="D23" s="17"/>
      <c r="E23" s="15">
        <v>2322</v>
      </c>
      <c r="F23" s="18">
        <f>(C23-E23)/E23*100</f>
        <v>326.3565891472868</v>
      </c>
      <c r="G23" s="27" t="s">
        <v>26</v>
      </c>
      <c r="H23" s="19"/>
      <c r="I23" s="19"/>
      <c r="J23" s="20"/>
      <c r="K23" s="19"/>
      <c r="L23" s="20"/>
    </row>
    <row r="24" spans="1:12" ht="16.5" customHeight="1">
      <c r="A24" s="6" t="s">
        <v>27</v>
      </c>
      <c r="B24" s="22">
        <f>SUM(B17:B18,B21:B23)</f>
        <v>14430</v>
      </c>
      <c r="C24" s="22">
        <f>SUM(C17:C18,C21:C23)</f>
        <v>32830</v>
      </c>
      <c r="D24" s="23">
        <f>C24/B24*100</f>
        <v>227.5121275121275</v>
      </c>
      <c r="E24" s="22">
        <f>SUM(E17:E18,E21:E23)</f>
        <v>30113</v>
      </c>
      <c r="F24" s="24">
        <f>(C24-E24)/E24*100</f>
        <v>9.02268123401853</v>
      </c>
      <c r="G24" s="6" t="s">
        <v>28</v>
      </c>
      <c r="H24" s="22">
        <f>SUM(H17:H18,H21:H23)</f>
        <v>32830</v>
      </c>
      <c r="I24" s="22">
        <f>SUM(I17:I18,I21:I23)</f>
        <v>32830</v>
      </c>
      <c r="J24" s="26">
        <f>I24/H24*100</f>
        <v>100</v>
      </c>
      <c r="K24" s="22">
        <f>SUM(K17:K18,K21:K23)</f>
        <v>30113</v>
      </c>
      <c r="L24" s="26">
        <f>(I24-K24)/K24*100</f>
        <v>9.02268123401853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spans="14:17" ht="19.5" customHeight="1">
      <c r="N36" s="2"/>
      <c r="O36" s="2"/>
      <c r="P36" s="2"/>
      <c r="Q36" s="2"/>
    </row>
    <row r="37" spans="1:17" s="2" customFormat="1" ht="19.5" customHeight="1">
      <c r="A37" s="1"/>
      <c r="B37" s="1"/>
      <c r="C37" s="1"/>
      <c r="D37" s="1"/>
      <c r="E37" s="1"/>
      <c r="F37" s="4"/>
      <c r="G37" s="1"/>
      <c r="H37" s="1"/>
      <c r="I37" s="1"/>
      <c r="J37" s="1"/>
      <c r="K37" s="1"/>
      <c r="L37" s="4"/>
      <c r="N37" s="1"/>
      <c r="O37" s="1"/>
      <c r="P37" s="1"/>
      <c r="Q37" s="1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4">
    <mergeCell ref="A2:L2"/>
    <mergeCell ref="A4:F4"/>
    <mergeCell ref="G4:L4"/>
    <mergeCell ref="K3:L3"/>
  </mergeCells>
  <printOptions horizontalCentered="1"/>
  <pageMargins left="0.7086614173228347" right="0.7086614173228347" top="0.9448818897637796" bottom="0.9448818897637796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Zeros="0" tabSelected="1" zoomScalePageLayoutView="0" workbookViewId="0" topLeftCell="A4">
      <selection activeCell="C27" sqref="C27"/>
    </sheetView>
  </sheetViews>
  <sheetFormatPr defaultColWidth="9.00390625" defaultRowHeight="14.25"/>
  <cols>
    <col min="1" max="1" width="22.625" style="1" customWidth="1"/>
    <col min="2" max="2" width="8.625" style="1" customWidth="1"/>
    <col min="3" max="3" width="9.625" style="1" customWidth="1"/>
    <col min="4" max="4" width="8.125" style="1" customWidth="1"/>
    <col min="5" max="5" width="8.125" style="3" customWidth="1"/>
    <col min="6" max="6" width="8.125" style="4" customWidth="1"/>
    <col min="7" max="7" width="22.625" style="1" customWidth="1"/>
    <col min="8" max="8" width="9.625" style="1" customWidth="1"/>
    <col min="9" max="10" width="8.125" style="3" customWidth="1"/>
    <col min="11" max="11" width="8.125" style="4" customWidth="1"/>
    <col min="12" max="16384" width="9.00390625" style="1" customWidth="1"/>
  </cols>
  <sheetData>
    <row r="1" ht="15.75">
      <c r="A1" s="5" t="s">
        <v>35</v>
      </c>
    </row>
    <row r="2" spans="1:11" ht="29.25" customHeight="1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8" customHeight="1">
      <c r="A3" s="13"/>
      <c r="B3" s="13"/>
      <c r="C3" s="13"/>
      <c r="D3" s="13"/>
      <c r="E3" s="29"/>
      <c r="F3" s="14"/>
      <c r="G3" s="13"/>
      <c r="H3" s="13"/>
      <c r="I3" s="49" t="s">
        <v>0</v>
      </c>
      <c r="J3" s="50"/>
      <c r="K3" s="50"/>
    </row>
    <row r="4" spans="1:11" ht="18.75" customHeight="1">
      <c r="A4" s="45" t="s">
        <v>4</v>
      </c>
      <c r="B4" s="46"/>
      <c r="C4" s="46"/>
      <c r="D4" s="46"/>
      <c r="E4" s="46"/>
      <c r="F4" s="46"/>
      <c r="G4" s="47" t="s">
        <v>5</v>
      </c>
      <c r="H4" s="48"/>
      <c r="I4" s="48"/>
      <c r="J4" s="48"/>
      <c r="K4" s="48"/>
    </row>
    <row r="5" spans="1:11" ht="45.75" customHeight="1">
      <c r="A5" s="7" t="s">
        <v>6</v>
      </c>
      <c r="B5" s="30" t="s">
        <v>45</v>
      </c>
      <c r="C5" s="30" t="s">
        <v>51</v>
      </c>
      <c r="D5" s="30" t="s">
        <v>48</v>
      </c>
      <c r="E5" s="9" t="s">
        <v>1</v>
      </c>
      <c r="F5" s="10" t="s">
        <v>2</v>
      </c>
      <c r="G5" s="7" t="s">
        <v>6</v>
      </c>
      <c r="H5" s="30" t="s">
        <v>51</v>
      </c>
      <c r="I5" s="40" t="s">
        <v>48</v>
      </c>
      <c r="J5" s="9" t="s">
        <v>1</v>
      </c>
      <c r="K5" s="10" t="s">
        <v>2</v>
      </c>
    </row>
    <row r="6" spans="1:11" ht="16.5" customHeight="1">
      <c r="A6" s="11" t="s">
        <v>36</v>
      </c>
      <c r="B6" s="15"/>
      <c r="C6" s="16"/>
      <c r="D6" s="31"/>
      <c r="E6" s="32">
        <f>D6-C6</f>
        <v>0</v>
      </c>
      <c r="F6" s="18"/>
      <c r="G6" s="11" t="s">
        <v>52</v>
      </c>
      <c r="H6" s="19"/>
      <c r="I6" s="41">
        <v>200</v>
      </c>
      <c r="J6" s="33">
        <f>I6-H6</f>
        <v>200</v>
      </c>
      <c r="K6" s="20"/>
    </row>
    <row r="7" spans="1:11" ht="16.5" customHeight="1">
      <c r="A7" s="11" t="s">
        <v>37</v>
      </c>
      <c r="B7" s="15"/>
      <c r="C7" s="16"/>
      <c r="D7" s="31"/>
      <c r="E7" s="32">
        <f aca="true" t="shared" si="0" ref="E7:E16">D7-C7</f>
        <v>0</v>
      </c>
      <c r="F7" s="18"/>
      <c r="G7" s="11" t="s">
        <v>53</v>
      </c>
      <c r="H7" s="19">
        <v>477</v>
      </c>
      <c r="I7" s="41">
        <v>78</v>
      </c>
      <c r="J7" s="33">
        <f>I7-H7</f>
        <v>-399</v>
      </c>
      <c r="K7" s="20">
        <f aca="true" t="shared" si="1" ref="K7:K16">J7/H7*100</f>
        <v>-83.64779874213836</v>
      </c>
    </row>
    <row r="8" spans="1:11" ht="16.5" customHeight="1">
      <c r="A8" s="11" t="s">
        <v>38</v>
      </c>
      <c r="B8" s="31">
        <v>130</v>
      </c>
      <c r="C8" s="16">
        <v>157</v>
      </c>
      <c r="D8" s="31">
        <v>130</v>
      </c>
      <c r="E8" s="32">
        <f t="shared" si="0"/>
        <v>-27</v>
      </c>
      <c r="F8" s="18">
        <f>E8/C8*100</f>
        <v>-17.197452229299362</v>
      </c>
      <c r="G8" s="11" t="s">
        <v>54</v>
      </c>
      <c r="H8" s="15"/>
      <c r="I8" s="41"/>
      <c r="J8" s="33">
        <f aca="true" t="shared" si="2" ref="J8:J16">I8-H8</f>
        <v>0</v>
      </c>
      <c r="K8" s="20"/>
    </row>
    <row r="9" spans="1:11" ht="16.5" customHeight="1">
      <c r="A9" s="11" t="s">
        <v>39</v>
      </c>
      <c r="B9" s="34">
        <v>14000</v>
      </c>
      <c r="C9" s="16">
        <v>11691</v>
      </c>
      <c r="D9" s="34">
        <v>11000</v>
      </c>
      <c r="E9" s="32">
        <f t="shared" si="0"/>
        <v>-691</v>
      </c>
      <c r="F9" s="18">
        <f>E9/C9*100</f>
        <v>-5.910529467111454</v>
      </c>
      <c r="G9" s="12" t="s">
        <v>55</v>
      </c>
      <c r="H9" s="15">
        <v>27137</v>
      </c>
      <c r="I9" s="41">
        <v>10837</v>
      </c>
      <c r="J9" s="33">
        <f t="shared" si="2"/>
        <v>-16300</v>
      </c>
      <c r="K9" s="20">
        <f t="shared" si="1"/>
        <v>-60.065593101669315</v>
      </c>
    </row>
    <row r="10" spans="1:11" ht="16.5" customHeight="1">
      <c r="A10" s="11" t="s">
        <v>40</v>
      </c>
      <c r="B10" s="31">
        <v>300</v>
      </c>
      <c r="C10" s="16">
        <v>218</v>
      </c>
      <c r="D10" s="31">
        <v>300</v>
      </c>
      <c r="E10" s="32">
        <f t="shared" si="0"/>
        <v>82</v>
      </c>
      <c r="F10" s="18">
        <f>E10/C10*100</f>
        <v>37.61467889908257</v>
      </c>
      <c r="G10" s="11" t="s">
        <v>56</v>
      </c>
      <c r="H10" s="15">
        <v>200</v>
      </c>
      <c r="I10" s="42"/>
      <c r="J10" s="33">
        <f t="shared" si="2"/>
        <v>-200</v>
      </c>
      <c r="K10" s="20">
        <f t="shared" si="1"/>
        <v>-100</v>
      </c>
    </row>
    <row r="11" spans="1:11" ht="16.5" customHeight="1">
      <c r="A11" s="11" t="s">
        <v>41</v>
      </c>
      <c r="B11" s="15"/>
      <c r="C11" s="15"/>
      <c r="D11" s="35"/>
      <c r="E11" s="32">
        <f t="shared" si="0"/>
        <v>0</v>
      </c>
      <c r="F11" s="18"/>
      <c r="G11" s="11" t="s">
        <v>57</v>
      </c>
      <c r="H11" s="15"/>
      <c r="I11" s="32"/>
      <c r="J11" s="33">
        <f t="shared" si="2"/>
        <v>0</v>
      </c>
      <c r="K11" s="20"/>
    </row>
    <row r="12" spans="1:11" ht="16.5" customHeight="1">
      <c r="A12" s="21"/>
      <c r="B12" s="21"/>
      <c r="C12" s="21"/>
      <c r="D12" s="21"/>
      <c r="E12" s="32">
        <f t="shared" si="0"/>
        <v>0</v>
      </c>
      <c r="F12" s="18"/>
      <c r="G12" s="11" t="s">
        <v>58</v>
      </c>
      <c r="H12" s="15"/>
      <c r="I12" s="41"/>
      <c r="J12" s="33">
        <f t="shared" si="2"/>
        <v>0</v>
      </c>
      <c r="K12" s="20"/>
    </row>
    <row r="13" spans="1:11" ht="16.5" customHeight="1">
      <c r="A13" s="21"/>
      <c r="B13" s="21"/>
      <c r="C13" s="21"/>
      <c r="D13" s="21"/>
      <c r="E13" s="32">
        <f t="shared" si="0"/>
        <v>0</v>
      </c>
      <c r="F13" s="18"/>
      <c r="G13" s="11" t="s">
        <v>59</v>
      </c>
      <c r="H13" s="15">
        <v>2141</v>
      </c>
      <c r="I13" s="42"/>
      <c r="J13" s="33">
        <f t="shared" si="2"/>
        <v>-2141</v>
      </c>
      <c r="K13" s="20">
        <f t="shared" si="1"/>
        <v>-100</v>
      </c>
    </row>
    <row r="14" spans="1:11" ht="16.5" customHeight="1">
      <c r="A14" s="21"/>
      <c r="B14" s="21"/>
      <c r="C14" s="21"/>
      <c r="D14" s="21"/>
      <c r="E14" s="32">
        <f t="shared" si="0"/>
        <v>0</v>
      </c>
      <c r="F14" s="18"/>
      <c r="G14" s="11" t="s">
        <v>60</v>
      </c>
      <c r="H14" s="15"/>
      <c r="I14" s="32"/>
      <c r="J14" s="33">
        <f t="shared" si="2"/>
        <v>0</v>
      </c>
      <c r="K14" s="20"/>
    </row>
    <row r="15" spans="1:11" ht="16.5" customHeight="1">
      <c r="A15" s="21"/>
      <c r="B15" s="21"/>
      <c r="C15" s="21"/>
      <c r="D15" s="21"/>
      <c r="E15" s="32">
        <f t="shared" si="0"/>
        <v>0</v>
      </c>
      <c r="F15" s="18"/>
      <c r="G15" s="11" t="s">
        <v>61</v>
      </c>
      <c r="H15" s="15">
        <v>2266</v>
      </c>
      <c r="I15" s="42">
        <v>1457</v>
      </c>
      <c r="J15" s="33">
        <f t="shared" si="2"/>
        <v>-809</v>
      </c>
      <c r="K15" s="20">
        <f t="shared" si="1"/>
        <v>-35.701676963812886</v>
      </c>
    </row>
    <row r="16" spans="1:11" ht="16.5" customHeight="1">
      <c r="A16" s="6"/>
      <c r="B16" s="22"/>
      <c r="C16" s="22"/>
      <c r="D16" s="22"/>
      <c r="E16" s="32">
        <f t="shared" si="0"/>
        <v>0</v>
      </c>
      <c r="F16" s="24"/>
      <c r="G16" s="11" t="s">
        <v>62</v>
      </c>
      <c r="H16" s="15">
        <v>207</v>
      </c>
      <c r="I16" s="42">
        <v>593</v>
      </c>
      <c r="J16" s="33">
        <f t="shared" si="2"/>
        <v>386</v>
      </c>
      <c r="K16" s="20">
        <f t="shared" si="1"/>
        <v>186.47342995169083</v>
      </c>
    </row>
    <row r="17" spans="1:11" ht="16.5" customHeight="1">
      <c r="A17" s="6" t="s">
        <v>13</v>
      </c>
      <c r="B17" s="22">
        <f>SUM(B6:B15)</f>
        <v>14430</v>
      </c>
      <c r="C17" s="22">
        <f>SUM(C6:C15)</f>
        <v>12066</v>
      </c>
      <c r="D17" s="22">
        <f>SUM(D6:D15)</f>
        <v>11430</v>
      </c>
      <c r="E17" s="37">
        <f aca="true" t="shared" si="3" ref="E17:E24">D17-C17</f>
        <v>-636</v>
      </c>
      <c r="F17" s="24">
        <f>E17/C17*100</f>
        <v>-5.271009448035803</v>
      </c>
      <c r="G17" s="6" t="s">
        <v>14</v>
      </c>
      <c r="H17" s="22">
        <f>SUM(H6:H16)</f>
        <v>32428</v>
      </c>
      <c r="I17" s="22">
        <f>SUM(I6:I16)</f>
        <v>13165</v>
      </c>
      <c r="J17" s="38">
        <f>I17-H17</f>
        <v>-19263</v>
      </c>
      <c r="K17" s="26">
        <f>J17/H17*100</f>
        <v>-59.402368323670906</v>
      </c>
    </row>
    <row r="18" spans="1:11" ht="16.5" customHeight="1">
      <c r="A18" s="27" t="s">
        <v>15</v>
      </c>
      <c r="B18" s="15">
        <f>B19+B20</f>
        <v>0</v>
      </c>
      <c r="C18" s="15">
        <f>C19+C20</f>
        <v>3275</v>
      </c>
      <c r="D18" s="15">
        <f>D19+D20</f>
        <v>1735</v>
      </c>
      <c r="E18" s="32">
        <f t="shared" si="3"/>
        <v>-1540</v>
      </c>
      <c r="F18" s="18">
        <f>E18/C18*100</f>
        <v>-47.02290076335878</v>
      </c>
      <c r="G18" s="28" t="s">
        <v>16</v>
      </c>
      <c r="H18" s="15">
        <f>H19+H20</f>
        <v>0</v>
      </c>
      <c r="I18" s="32">
        <f>I19+I20</f>
        <v>0</v>
      </c>
      <c r="J18" s="33">
        <f aca="true" t="shared" si="4" ref="J18:J23">I18-H18</f>
        <v>0</v>
      </c>
      <c r="K18" s="20"/>
    </row>
    <row r="19" spans="1:11" ht="16.5" customHeight="1">
      <c r="A19" s="27" t="s">
        <v>17</v>
      </c>
      <c r="B19" s="15"/>
      <c r="C19" s="15">
        <v>3275</v>
      </c>
      <c r="D19" s="31">
        <v>1735</v>
      </c>
      <c r="E19" s="32">
        <f t="shared" si="3"/>
        <v>-1540</v>
      </c>
      <c r="F19" s="18">
        <f>E19/C19*100</f>
        <v>-47.02290076335878</v>
      </c>
      <c r="G19" s="28" t="s">
        <v>18</v>
      </c>
      <c r="H19" s="15"/>
      <c r="I19" s="41"/>
      <c r="J19" s="33">
        <f t="shared" si="4"/>
        <v>0</v>
      </c>
      <c r="K19" s="20"/>
    </row>
    <row r="20" spans="1:11" ht="16.5" customHeight="1">
      <c r="A20" s="27" t="s">
        <v>19</v>
      </c>
      <c r="B20" s="15"/>
      <c r="C20" s="15"/>
      <c r="D20" s="36"/>
      <c r="E20" s="32">
        <f t="shared" si="3"/>
        <v>0</v>
      </c>
      <c r="F20" s="18"/>
      <c r="G20" s="28" t="s">
        <v>20</v>
      </c>
      <c r="H20" s="15"/>
      <c r="I20" s="41"/>
      <c r="J20" s="33">
        <f t="shared" si="4"/>
        <v>0</v>
      </c>
      <c r="K20" s="20"/>
    </row>
    <row r="21" spans="1:11" ht="16.5" customHeight="1">
      <c r="A21" s="27" t="s">
        <v>21</v>
      </c>
      <c r="B21" s="15"/>
      <c r="C21" s="15">
        <v>7589</v>
      </c>
      <c r="D21" s="36"/>
      <c r="E21" s="32">
        <f t="shared" si="3"/>
        <v>-7589</v>
      </c>
      <c r="F21" s="18">
        <f>E21/C21*100</f>
        <v>-100</v>
      </c>
      <c r="G21" s="28" t="s">
        <v>22</v>
      </c>
      <c r="H21" s="15"/>
      <c r="I21" s="41"/>
      <c r="J21" s="33">
        <f t="shared" si="4"/>
        <v>0</v>
      </c>
      <c r="K21" s="20"/>
    </row>
    <row r="22" spans="1:11" ht="16.5" customHeight="1">
      <c r="A22" s="27" t="s">
        <v>23</v>
      </c>
      <c r="B22" s="15"/>
      <c r="C22" s="15"/>
      <c r="D22" s="36"/>
      <c r="E22" s="32">
        <f t="shared" si="3"/>
        <v>0</v>
      </c>
      <c r="F22" s="18"/>
      <c r="G22" s="27" t="s">
        <v>26</v>
      </c>
      <c r="H22" s="27"/>
      <c r="I22" s="43"/>
      <c r="J22" s="33">
        <f t="shared" si="4"/>
        <v>0</v>
      </c>
      <c r="K22" s="20"/>
    </row>
    <row r="23" spans="1:11" ht="16.5" customHeight="1">
      <c r="A23" s="27" t="s">
        <v>25</v>
      </c>
      <c r="B23" s="15"/>
      <c r="C23" s="15">
        <v>9900</v>
      </c>
      <c r="D23" s="36"/>
      <c r="E23" s="32">
        <f t="shared" si="3"/>
        <v>-9900</v>
      </c>
      <c r="F23" s="18">
        <f>E23/C23*100</f>
        <v>-100</v>
      </c>
      <c r="G23" s="39" t="s">
        <v>42</v>
      </c>
      <c r="H23" s="19">
        <f>300+102</f>
        <v>402</v>
      </c>
      <c r="I23" s="41"/>
      <c r="J23" s="33">
        <f t="shared" si="4"/>
        <v>-402</v>
      </c>
      <c r="K23" s="20">
        <f>J23/H23*100</f>
        <v>-100</v>
      </c>
    </row>
    <row r="24" spans="1:11" ht="16.5" customHeight="1">
      <c r="A24" s="6" t="s">
        <v>43</v>
      </c>
      <c r="B24" s="22">
        <f>SUM(B17:B18,B21:B23)</f>
        <v>14430</v>
      </c>
      <c r="C24" s="22">
        <f>SUM(C17:C18,C21:C23)</f>
        <v>32830</v>
      </c>
      <c r="D24" s="22">
        <f>SUM(D17:D18,D21:D23)</f>
        <v>13165</v>
      </c>
      <c r="E24" s="37">
        <f t="shared" si="3"/>
        <v>-19665</v>
      </c>
      <c r="F24" s="24">
        <f>E24/C24*100</f>
        <v>-59.899482180932075</v>
      </c>
      <c r="G24" s="6" t="s">
        <v>44</v>
      </c>
      <c r="H24" s="22">
        <f>SUM(H17:H18,H21:H23)</f>
        <v>32830</v>
      </c>
      <c r="I24" s="22">
        <f>SUM(I17:I18,I21:I23)</f>
        <v>13165</v>
      </c>
      <c r="J24" s="22">
        <f>I24-H24</f>
        <v>-19665</v>
      </c>
      <c r="K24" s="26">
        <f>J24/H24*100</f>
        <v>-59.899482180932075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spans="13:16" ht="19.5" customHeight="1">
      <c r="M36" s="2"/>
      <c r="N36" s="2"/>
      <c r="O36" s="2"/>
      <c r="P36" s="2"/>
    </row>
    <row r="37" spans="1:16" s="2" customFormat="1" ht="19.5" customHeight="1">
      <c r="A37" s="1"/>
      <c r="B37" s="1"/>
      <c r="C37" s="1"/>
      <c r="D37" s="1"/>
      <c r="E37" s="3"/>
      <c r="F37" s="4"/>
      <c r="G37" s="1"/>
      <c r="H37" s="1"/>
      <c r="I37" s="3"/>
      <c r="J37" s="3"/>
      <c r="K37" s="4"/>
      <c r="M37" s="1"/>
      <c r="N37" s="1"/>
      <c r="O37" s="1"/>
      <c r="P37" s="1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4">
    <mergeCell ref="A2:K2"/>
    <mergeCell ref="A4:F4"/>
    <mergeCell ref="G4:K4"/>
    <mergeCell ref="I3:K3"/>
  </mergeCells>
  <printOptions horizontalCentered="1"/>
  <pageMargins left="0.7086614173228347" right="0.7086614173228347" top="0.89" bottom="0.94488188976377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2017-12-17T08:12:46Z</cp:lastPrinted>
  <dcterms:created xsi:type="dcterms:W3CDTF">1996-12-17T01:32:42Z</dcterms:created>
  <dcterms:modified xsi:type="dcterms:W3CDTF">2019-01-06T01:28:08Z</dcterms:modified>
  <cp:category/>
  <cp:version/>
  <cp:contentType/>
  <cp:contentStatus/>
</cp:coreProperties>
</file>