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931" firstSheet="2" activeTab="9"/>
  </bookViews>
  <sheets>
    <sheet name="首页" sheetId="1" r:id="rId1"/>
    <sheet name="1.财政拨款收支预算总表" sheetId="2" r:id="rId2"/>
    <sheet name="2.一般公共预算财政拨款支出预算表" sheetId="3" r:id="rId3"/>
    <sheet name="3.一般公共预算财政拨款基本支出预算表" sheetId="4" r:id="rId4"/>
    <sheet name="4.一般公共预算财政拨款“三公”经费支出预算表" sheetId="5" r:id="rId5"/>
    <sheet name="5.政府性基金预算财政拨款支出预算表" sheetId="6" r:id="rId6"/>
    <sheet name="6.部门收支预算总表" sheetId="7" r:id="rId7"/>
    <sheet name="7.部门收入预算表" sheetId="8" r:id="rId8"/>
    <sheet name="8.部门支出预算表" sheetId="9" r:id="rId9"/>
    <sheet name="9.政府采购预算表" sheetId="10" r:id="rId10"/>
  </sheets>
  <definedNames>
    <definedName name="_xlnm.Print_Area" localSheetId="3">'3.一般公共预算财政拨款基本支出预算表'!$A$1:$E$66</definedName>
  </definedNames>
  <calcPr fullCalcOnLoad="1"/>
</workbook>
</file>

<file path=xl/sharedStrings.xml><?xml version="1.0" encoding="utf-8"?>
<sst xmlns="http://schemas.openxmlformats.org/spreadsheetml/2006/main" count="373" uniqueCount="271">
  <si>
    <t>盐池县总工会2022年部门预算——预算表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</si>
  <si>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</si>
  <si>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</si>
  <si>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</si>
  <si>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</si>
  <si>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</si>
  <si>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</si>
  <si>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</si>
  <si>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</si>
  <si>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</si>
  <si>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</si>
  <si>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</si>
  <si>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</si>
  <si>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</si>
  <si>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</si>
  <si>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</si>
  <si>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</si>
  <si>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</si>
  <si>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</si>
  <si>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</si>
  <si>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</si>
  <si>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</si>
  <si>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</si>
  <si>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</si>
  <si>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</si>
  <si>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</si>
  <si>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</si>
  <si>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</si>
  <si>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</si>
  <si>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</si>
  <si>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</si>
  <si>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</si>
  <si>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</si>
  <si>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</si>
  <si>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</si>
  <si>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</si>
  <si>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</si>
  <si>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</si>
  <si>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</si>
  <si>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</si>
  <si>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</si>
  <si>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</si>
  <si>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</si>
  <si>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</si>
  <si>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一般公共预算财政拨款支出预算表</t>
  </si>
  <si>
    <t>功能分类科目</t>
  </si>
  <si>
    <t>2021年执行数（预计数）</t>
  </si>
  <si>
    <t>2022年预算数</t>
  </si>
  <si>
    <t>2022年预算数与2021年执行数（预计数）</t>
  </si>
  <si>
    <t>科目编码</t>
  </si>
  <si>
    <t>科目名称</t>
  </si>
  <si>
    <t>合计</t>
  </si>
  <si>
    <t>基本支出</t>
  </si>
  <si>
    <t>项目支出</t>
  </si>
  <si>
    <t>增减额</t>
  </si>
  <si>
    <t>增减%</t>
  </si>
  <si>
    <t>525</t>
  </si>
  <si>
    <t>盐池县总工会</t>
  </si>
  <si>
    <t>　525001</t>
  </si>
  <si>
    <t>　盐池县总工会本级</t>
  </si>
  <si>
    <t>　　201</t>
  </si>
  <si>
    <t>　　一般公共服务支出</t>
  </si>
  <si>
    <t>　　　20129</t>
  </si>
  <si>
    <t>　　　群众团体事务</t>
  </si>
  <si>
    <t>　　　　2012901</t>
  </si>
  <si>
    <t>　　　　行政运行</t>
  </si>
  <si>
    <t>　　　　2012999</t>
  </si>
  <si>
    <t>　　　　其他群众团体事务支出</t>
  </si>
  <si>
    <t>　　208</t>
  </si>
  <si>
    <t>　　社会保障和就业支出</t>
  </si>
  <si>
    <t>　　　20805</t>
  </si>
  <si>
    <t>　　　行政事业单位养老支出</t>
  </si>
  <si>
    <t>　　　　2080501</t>
  </si>
  <si>
    <t>　　　　行政单位离退休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</si>
  <si>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</si>
  <si>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</si>
  <si>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</si>
  <si>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</si>
  <si>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210</t>
  </si>
  <si>
    <t>　　卫生健康支出</t>
  </si>
  <si>
    <t>　　　21011</t>
  </si>
  <si>
    <t>　　　行政事业单位医疗</t>
  </si>
  <si>
    <t>　　　　2101101</t>
  </si>
  <si>
    <t>　　　　行政单位医疗</t>
  </si>
  <si>
    <t>　　　　2101103</t>
  </si>
  <si>
    <t>　　　　公务员医疗补助</t>
  </si>
  <si>
    <t>　　221</t>
  </si>
  <si>
    <t>　　住房保障支出</t>
  </si>
  <si>
    <t>　　　22102</t>
  </si>
  <si>
    <t>　　　住房改革支出</t>
  </si>
  <si>
    <t>　　　　2210201</t>
  </si>
  <si>
    <t>　　　　住房公积金</t>
  </si>
  <si>
    <t>　　　　2210203</t>
  </si>
  <si>
    <t>　　　　购房补贴</t>
  </si>
  <si>
    <t>表三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</si>
  <si>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</si>
  <si>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</si>
  <si>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</si>
  <si>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</si>
  <si>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</si>
  <si>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</si>
  <si>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</si>
  <si>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</si>
  <si>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</si>
  <si>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</si>
  <si>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</si>
  <si>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</si>
  <si>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</si>
  <si>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</si>
  <si>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</si>
  <si>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</si>
  <si>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</si>
  <si>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</si>
  <si>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</si>
  <si>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</si>
  <si>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</si>
  <si>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</si>
  <si>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</si>
  <si>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</si>
  <si>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</si>
  <si>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</si>
  <si>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</si>
  <si>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</si>
  <si>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</si>
  <si>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</si>
  <si>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</si>
  <si>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</si>
  <si>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</si>
  <si>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</si>
  <si>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</si>
  <si>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</si>
  <si>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</si>
  <si>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</si>
  <si>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</si>
  <si>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</si>
  <si>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</si>
  <si>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</si>
  <si>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</si>
  <si>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</si>
  <si>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</si>
  <si>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</si>
  <si>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</si>
  <si>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</si>
  <si>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</si>
  <si>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</si>
  <si>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</si>
  <si>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</si>
  <si>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</si>
  <si>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</si>
  <si>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</si>
  <si>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</si>
  <si>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</si>
  <si>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</si>
  <si>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</si>
  <si>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</si>
  <si>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</si>
  <si>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四、资本性支出</t>
  </si>
  <si>
    <t>办公设备购置</t>
  </si>
  <si>
    <t>专用设备购置</t>
  </si>
  <si>
    <t>信息网络及软件购置更新</t>
  </si>
  <si>
    <t>其他资本性支出</t>
  </si>
  <si>
    <t>表四</t>
  </si>
  <si>
    <t>一般公共预算财政拨款“三公”经费支出预算表</t>
  </si>
  <si>
    <r>
      <t>2021</t>
    </r>
    <r>
      <rPr>
        <b/>
        <sz val="11"/>
        <rFont val="宋体"/>
        <family val="0"/>
      </rPr>
      <t>年预算数</t>
    </r>
  </si>
  <si>
    <r>
      <t>2021</t>
    </r>
    <r>
      <rPr>
        <b/>
        <sz val="11"/>
        <rFont val="宋体"/>
        <family val="0"/>
      </rPr>
      <t>年执行数（预计数）</t>
    </r>
  </si>
  <si>
    <r>
      <t>2</t>
    </r>
    <r>
      <rPr>
        <b/>
        <sz val="11"/>
        <rFont val="宋体"/>
        <family val="0"/>
      </rPr>
      <t>022年预算数</t>
    </r>
  </si>
  <si>
    <t>因公出国（境）费</t>
  </si>
  <si>
    <t>公务用车购置及运行费</t>
  </si>
  <si>
    <t>公务用车购置费</t>
  </si>
  <si>
    <t>表五</t>
  </si>
  <si>
    <t>政府性基金预算财政拨款支出预算表</t>
  </si>
  <si>
    <t>人员经费</t>
  </si>
  <si>
    <t>日常公用经费</t>
  </si>
  <si>
    <t>本表无数据</t>
  </si>
  <si>
    <t>表六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</si>
  <si>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</si>
  <si>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</si>
  <si>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</si>
  <si>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</si>
  <si>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</si>
  <si>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</si>
  <si>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</si>
  <si>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</si>
  <si>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</si>
  <si>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</si>
  <si>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</si>
  <si>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</si>
  <si>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</si>
  <si>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</si>
  <si>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</si>
  <si>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</si>
  <si>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</si>
  <si>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</si>
  <si>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</si>
  <si>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</si>
  <si>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</si>
  <si>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</si>
  <si>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</si>
  <si>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</si>
  <si>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</si>
  <si>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</si>
  <si>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</si>
  <si>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</si>
  <si>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</si>
  <si>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</si>
  <si>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</si>
  <si>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</si>
  <si>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</si>
  <si>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</si>
  <si>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</si>
  <si>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</si>
  <si>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</si>
  <si>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</si>
  <si>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</si>
  <si>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</si>
  <si>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</si>
  <si>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</si>
  <si>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</si>
  <si>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</si>
  <si>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</si>
  <si>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</si>
  <si>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</si>
  <si>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</si>
  <si>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</si>
  <si>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</si>
  <si>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</si>
  <si>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</si>
  <si>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</si>
  <si>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</si>
  <si>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表七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</si>
  <si>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</si>
  <si>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</si>
  <si>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</si>
  <si>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</si>
  <si>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</si>
  <si>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</si>
  <si>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</si>
  <si>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</si>
  <si>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</si>
  <si>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</si>
  <si>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</si>
  <si>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</si>
  <si>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</si>
  <si>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</si>
  <si>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非本级财政拨款</t>
  </si>
  <si>
    <t>非同级财政拨款（科研及辅助活动）</t>
  </si>
  <si>
    <t>教育收费</t>
  </si>
  <si>
    <t>表八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</si>
  <si>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</si>
  <si>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</si>
  <si>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</si>
  <si>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</si>
  <si>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</si>
  <si>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</si>
  <si>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</si>
  <si>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</si>
  <si>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</si>
  <si>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表九</t>
  </si>
  <si>
    <t>政府采购预算表</t>
  </si>
  <si>
    <t>支出经济分类科目</t>
  </si>
  <si>
    <t>采购项目</t>
  </si>
  <si>
    <t>采购品目</t>
  </si>
  <si>
    <t>财政拨款</t>
  </si>
  <si>
    <t>单位自筹资金</t>
  </si>
  <si>
    <t>本年安排</t>
  </si>
  <si>
    <t>上年结转</t>
  </si>
  <si>
    <t>行政运行</t>
  </si>
  <si>
    <t>A4纸</t>
  </si>
  <si>
    <t>A090101-复印纸</t>
  </si>
  <si>
    <t>办公耗材</t>
  </si>
  <si>
    <t>A0999-其他办公消耗用品及类似物品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</si>
</sst>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8"/>
      <name val="宋体"/>
      <family val="0"/>
    </font>
    <font>
      <b/>
      <sz val="26"/>
      <name val="宋体"/>
      <family val="0"/>
    </font>
    <font>
      <b/>
      <sz val="2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7" borderId="0" applyNumberFormat="0" applyBorder="0" applyAlignment="0" applyProtection="0"/>
    <xf numFmtId="0" fontId="20" fillId="0" borderId="5" applyNumberFormat="0" applyFill="0" applyAlignment="0" applyProtection="0"/>
    <xf numFmtId="0" fontId="17" fillId="3" borderId="0" applyNumberFormat="0" applyBorder="0" applyAlignment="0" applyProtection="0"/>
    <xf numFmtId="0" fontId="26" fillId="2" borderId="6" applyNumberFormat="0" applyAlignment="0" applyProtection="0"/>
    <xf numFmtId="0" fontId="27" fillId="2" borderId="1" applyNumberFormat="0" applyAlignment="0" applyProtection="0"/>
    <xf numFmtId="0" fontId="28" fillId="8" borderId="7" applyNumberFormat="0" applyAlignment="0" applyProtection="0"/>
    <xf numFmtId="0" fontId="5" fillId="9" borderId="0" applyNumberFormat="0" applyBorder="0" applyAlignment="0" applyProtection="0"/>
    <xf numFmtId="0" fontId="17" fillId="10" borderId="0" applyNumberFormat="0" applyBorder="0" applyAlignment="0" applyProtection="0"/>
    <xf numFmtId="0" fontId="29" fillId="0" borderId="8" applyNumberFormat="0" applyFill="0" applyAlignment="0" applyProtection="0"/>
    <xf numFmtId="0" fontId="4" fillId="0" borderId="9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5" fillId="1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7" fillId="16" borderId="0" applyNumberFormat="0" applyBorder="0" applyAlignment="0" applyProtection="0"/>
    <xf numFmtId="0" fontId="5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5" fillId="4" borderId="0" applyNumberFormat="0" applyBorder="0" applyAlignment="0" applyProtection="0"/>
    <xf numFmtId="0" fontId="17" fillId="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4" applyFont="1" applyBorder="1" applyAlignment="1" applyProtection="1">
      <alignment horizontal="center" vertical="center" wrapText="1"/>
      <protection/>
    </xf>
    <xf numFmtId="0" fontId="4" fillId="0" borderId="11" xfId="64" applyNumberFormat="1" applyFont="1" applyBorder="1" applyAlignment="1" applyProtection="1">
      <alignment horizontal="center" vertical="center" wrapText="1"/>
      <protection/>
    </xf>
    <xf numFmtId="0" fontId="4" fillId="0" borderId="12" xfId="64" applyNumberFormat="1" applyFont="1" applyBorder="1" applyAlignment="1" applyProtection="1">
      <alignment horizontal="center" vertical="center" wrapText="1"/>
      <protection/>
    </xf>
    <xf numFmtId="0" fontId="4" fillId="0" borderId="13" xfId="64" applyNumberFormat="1" applyFont="1" applyBorder="1" applyAlignment="1" applyProtection="1">
      <alignment horizontal="center" vertical="center" wrapText="1"/>
      <protection/>
    </xf>
    <xf numFmtId="0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5" xfId="64" applyFont="1" applyBorder="1" applyAlignment="1" applyProtection="1">
      <alignment horizontal="center" vertical="center" wrapText="1"/>
      <protection/>
    </xf>
    <xf numFmtId="0" fontId="4" fillId="0" borderId="16" xfId="64" applyNumberFormat="1" applyFont="1" applyBorder="1" applyAlignment="1" applyProtection="1">
      <alignment horizontal="center" vertical="center" wrapText="1"/>
      <protection/>
    </xf>
    <xf numFmtId="0" fontId="4" fillId="0" borderId="17" xfId="64" applyFont="1" applyBorder="1" applyAlignment="1" applyProtection="1">
      <alignment horizontal="center" vertical="center" wrapText="1"/>
      <protection/>
    </xf>
    <xf numFmtId="0" fontId="4" fillId="0" borderId="18" xfId="64" applyNumberFormat="1" applyFont="1" applyBorder="1" applyAlignment="1" applyProtection="1">
      <alignment horizontal="center" vertical="center" wrapText="1"/>
      <protection/>
    </xf>
    <xf numFmtId="0" fontId="5" fillId="0" borderId="10" xfId="64" applyFont="1" applyBorder="1" applyAlignment="1" applyProtection="1">
      <alignment vertical="center" wrapText="1"/>
      <protection/>
    </xf>
    <xf numFmtId="0" fontId="5" fillId="0" borderId="11" xfId="64" applyNumberFormat="1" applyFont="1" applyBorder="1" applyAlignment="1" applyProtection="1">
      <alignment horizontal="right" vertical="center" wrapText="1"/>
      <protection/>
    </xf>
    <xf numFmtId="0" fontId="5" fillId="0" borderId="12" xfId="64" applyNumberFormat="1" applyFont="1" applyBorder="1" applyAlignment="1" applyProtection="1">
      <alignment horizontal="right" vertical="center" wrapText="1"/>
      <protection/>
    </xf>
    <xf numFmtId="0" fontId="5" fillId="0" borderId="12" xfId="64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>
      <alignment vertical="center"/>
    </xf>
    <xf numFmtId="0" fontId="4" fillId="0" borderId="19" xfId="64" applyNumberFormat="1" applyFont="1" applyBorder="1" applyAlignment="1" applyProtection="1">
      <alignment horizontal="center" vertical="center" wrapText="1"/>
      <protection/>
    </xf>
    <xf numFmtId="176" fontId="5" fillId="0" borderId="12" xfId="64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20" xfId="64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176" fontId="5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176" fontId="5" fillId="0" borderId="12" xfId="0" applyNumberFormat="1" applyFont="1" applyFill="1" applyBorder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 wrapText="1"/>
    </xf>
    <xf numFmtId="176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176" fontId="8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left" vertical="center" wrapText="1"/>
    </xf>
    <xf numFmtId="176" fontId="9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0" fontId="8" fillId="0" borderId="16" xfId="0" applyNumberFormat="1" applyFont="1" applyFill="1" applyBorder="1" applyAlignment="1">
      <alignment horizontal="center" vertical="center" wrapText="1"/>
    </xf>
    <xf numFmtId="10" fontId="8" fillId="0" borderId="18" xfId="0" applyNumberFormat="1" applyFont="1" applyFill="1" applyBorder="1" applyAlignment="1">
      <alignment horizontal="center" vertical="center" wrapText="1"/>
    </xf>
    <xf numFmtId="10" fontId="8" fillId="0" borderId="12" xfId="0" applyNumberFormat="1" applyFont="1" applyFill="1" applyBorder="1" applyAlignment="1">
      <alignment horizontal="right" vertical="center" wrapText="1"/>
    </xf>
    <xf numFmtId="176" fontId="9" fillId="0" borderId="19" xfId="0" applyNumberFormat="1" applyFont="1" applyFill="1" applyBorder="1" applyAlignment="1">
      <alignment horizontal="right" vertical="center" wrapText="1"/>
    </xf>
    <xf numFmtId="10" fontId="9" fillId="0" borderId="12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8" fillId="0" borderId="12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2" fontId="10" fillId="0" borderId="10" xfId="0" applyNumberFormat="1" applyFont="1" applyFill="1" applyBorder="1" applyAlignment="1" applyProtection="1">
      <alignment horizontal="right" vertical="center"/>
      <protection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0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vertical="center" wrapText="1"/>
    </xf>
    <xf numFmtId="2" fontId="11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9" xfId="0" applyNumberFormat="1" applyFont="1" applyFill="1" applyBorder="1" applyAlignment="1">
      <alignment vertical="center" wrapText="1"/>
    </xf>
    <xf numFmtId="10" fontId="8" fillId="0" borderId="12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 applyProtection="1">
      <alignment vertical="center"/>
      <protection/>
    </xf>
    <xf numFmtId="0" fontId="9" fillId="0" borderId="12" xfId="0" applyNumberFormat="1" applyFont="1" applyFill="1" applyBorder="1" applyAlignment="1">
      <alignment vertical="center" wrapText="1"/>
    </xf>
    <xf numFmtId="10" fontId="9" fillId="0" borderId="12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 applyProtection="1">
      <alignment vertical="center"/>
      <protection/>
    </xf>
    <xf numFmtId="176" fontId="9" fillId="0" borderId="19" xfId="0" applyNumberFormat="1" applyFont="1" applyFill="1" applyBorder="1" applyAlignment="1">
      <alignment vertical="center" wrapText="1"/>
    </xf>
    <xf numFmtId="0" fontId="11" fillId="0" borderId="22" xfId="0" applyFont="1" applyFill="1" applyBorder="1" applyAlignment="1" applyProtection="1">
      <alignment vertical="center"/>
      <protection/>
    </xf>
    <xf numFmtId="0" fontId="0" fillId="0" borderId="12" xfId="0" applyNumberFormat="1" applyBorder="1" applyAlignment="1">
      <alignment horizontal="right" vertical="center" wrapText="1"/>
    </xf>
    <xf numFmtId="0" fontId="10" fillId="0" borderId="22" xfId="0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9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center" vertical="center"/>
      <protection/>
    </xf>
    <xf numFmtId="0" fontId="14" fillId="2" borderId="0" xfId="0" applyFont="1" applyFill="1" applyAlignment="1" applyProtection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workbookViewId="0" topLeftCell="A1">
      <selection activeCell="A2" sqref="A2:M2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20"/>
      <c r="C1" s="120"/>
      <c r="D1" s="120"/>
      <c r="E1" s="120"/>
      <c r="F1" s="120"/>
      <c r="G1" s="120"/>
      <c r="H1" s="120"/>
      <c r="I1" s="120"/>
      <c r="J1" s="120"/>
    </row>
    <row r="2" spans="1:14" s="119" customFormat="1" ht="164.25" customHeight="1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</sheetData>
  <sheetProtection/>
  <mergeCells count="1">
    <mergeCell ref="A2:M2"/>
  </mergeCells>
  <printOptions horizontalCentered="1"/>
  <pageMargins left="0.5902777777777778" right="0.5902777777777778" top="0.5902777777777778" bottom="0.39305555555555555" header="0.5118055555555555" footer="0.511805555555555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tabSelected="1" workbookViewId="0" topLeftCell="A1">
      <selection activeCell="O18" sqref="O18"/>
    </sheetView>
  </sheetViews>
  <sheetFormatPr defaultColWidth="9.00390625" defaultRowHeight="14.25"/>
  <cols>
    <col min="1" max="1" width="8.25390625" style="0" customWidth="1"/>
    <col min="2" max="2" width="8.375" style="0" customWidth="1"/>
    <col min="3" max="3" width="9.625" style="0" customWidth="1"/>
    <col min="4" max="4" width="17.125" style="0" customWidth="1"/>
    <col min="5" max="7" width="8.00390625" style="0" customWidth="1"/>
    <col min="8" max="8" width="9.00390625" style="0" customWidth="1"/>
    <col min="9" max="9" width="9.00390625" style="4" customWidth="1"/>
    <col min="10" max="10" width="8.875" style="4" customWidth="1"/>
    <col min="11" max="12" width="9.00390625" style="4" customWidth="1"/>
    <col min="13" max="14" width="8.875" style="4" customWidth="1"/>
    <col min="15" max="16" width="9.00390625" style="4" customWidth="1"/>
    <col min="17" max="17" width="8.875" style="4" customWidth="1"/>
    <col min="18" max="19" width="9.00390625" style="4" customWidth="1"/>
    <col min="20" max="24" width="8.875" style="4" customWidth="1"/>
  </cols>
  <sheetData>
    <row r="1" ht="14.25">
      <c r="A1" t="s">
        <v>257</v>
      </c>
    </row>
    <row r="2" spans="1:24" s="1" customFormat="1" ht="22.5" customHeight="1">
      <c r="A2" s="5" t="s">
        <v>258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3"/>
      <c r="V2" s="23"/>
      <c r="W2" s="23"/>
      <c r="X2" s="23"/>
    </row>
    <row r="3" spans="1:24" s="2" customFormat="1" ht="15.75" customHeight="1">
      <c r="A3" s="6"/>
      <c r="B3" s="6"/>
      <c r="C3" s="6"/>
      <c r="D3" s="6"/>
      <c r="E3" s="6"/>
      <c r="F3" s="6"/>
      <c r="G3" s="6"/>
      <c r="I3" s="20"/>
      <c r="J3" s="20"/>
      <c r="K3" s="20"/>
      <c r="L3" s="20"/>
      <c r="M3" s="20"/>
      <c r="N3" s="20"/>
      <c r="O3" s="20"/>
      <c r="P3" s="20"/>
      <c r="Q3" s="20"/>
      <c r="R3" s="20"/>
      <c r="S3" s="24" t="s">
        <v>3</v>
      </c>
      <c r="T3" s="24"/>
      <c r="U3" s="20"/>
      <c r="V3" s="20"/>
      <c r="W3" s="23"/>
      <c r="X3" s="23"/>
    </row>
    <row r="4" spans="1:24" s="3" customFormat="1" ht="21.75" customHeight="1">
      <c r="A4" s="7" t="s">
        <v>259</v>
      </c>
      <c r="B4" s="7"/>
      <c r="C4" s="7" t="s">
        <v>260</v>
      </c>
      <c r="D4" s="7" t="s">
        <v>261</v>
      </c>
      <c r="E4" s="8" t="s">
        <v>100</v>
      </c>
      <c r="F4" s="9" t="s">
        <v>262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3" t="s">
        <v>263</v>
      </c>
      <c r="W4" s="23"/>
      <c r="X4" s="23"/>
    </row>
    <row r="5" spans="1:20" s="3" customFormat="1" ht="21.75" customHeight="1">
      <c r="A5" s="7"/>
      <c r="B5" s="7"/>
      <c r="C5" s="7"/>
      <c r="D5" s="7"/>
      <c r="E5" s="8"/>
      <c r="F5" s="10" t="s">
        <v>264</v>
      </c>
      <c r="G5" s="11"/>
      <c r="H5" s="11"/>
      <c r="I5" s="11"/>
      <c r="J5" s="11"/>
      <c r="K5" s="11"/>
      <c r="L5" s="21"/>
      <c r="M5" s="10" t="s">
        <v>265</v>
      </c>
      <c r="N5" s="11"/>
      <c r="O5" s="11"/>
      <c r="P5" s="11"/>
      <c r="Q5" s="11"/>
      <c r="R5" s="11"/>
      <c r="S5" s="21"/>
      <c r="T5" s="25"/>
    </row>
    <row r="6" spans="1:20" s="3" customFormat="1" ht="21.75" customHeight="1">
      <c r="A6" s="12" t="s">
        <v>49</v>
      </c>
      <c r="B6" s="12" t="s">
        <v>50</v>
      </c>
      <c r="C6" s="7"/>
      <c r="D6" s="7"/>
      <c r="E6" s="8"/>
      <c r="F6" s="13" t="s">
        <v>51</v>
      </c>
      <c r="G6" s="10" t="s">
        <v>10</v>
      </c>
      <c r="H6" s="11"/>
      <c r="I6" s="21"/>
      <c r="J6" s="10" t="s">
        <v>11</v>
      </c>
      <c r="K6" s="11"/>
      <c r="L6" s="21"/>
      <c r="M6" s="13" t="s">
        <v>51</v>
      </c>
      <c r="N6" s="10" t="s">
        <v>10</v>
      </c>
      <c r="O6" s="11"/>
      <c r="P6" s="21"/>
      <c r="Q6" s="10" t="s">
        <v>11</v>
      </c>
      <c r="R6" s="11"/>
      <c r="S6" s="21"/>
      <c r="T6" s="25"/>
    </row>
    <row r="7" spans="1:20" s="3" customFormat="1" ht="21.75" customHeight="1">
      <c r="A7" s="14"/>
      <c r="B7" s="14"/>
      <c r="C7" s="7"/>
      <c r="D7" s="7"/>
      <c r="E7" s="8"/>
      <c r="F7" s="15"/>
      <c r="G7" s="9" t="s">
        <v>9</v>
      </c>
      <c r="H7" s="9" t="s">
        <v>52</v>
      </c>
      <c r="I7" s="9" t="s">
        <v>53</v>
      </c>
      <c r="J7" s="9" t="s">
        <v>9</v>
      </c>
      <c r="K7" s="9" t="s">
        <v>52</v>
      </c>
      <c r="L7" s="9" t="s">
        <v>53</v>
      </c>
      <c r="M7" s="15"/>
      <c r="N7" s="9" t="s">
        <v>9</v>
      </c>
      <c r="O7" s="9" t="s">
        <v>52</v>
      </c>
      <c r="P7" s="9" t="s">
        <v>53</v>
      </c>
      <c r="Q7" s="9" t="s">
        <v>9</v>
      </c>
      <c r="R7" s="9" t="s">
        <v>52</v>
      </c>
      <c r="S7" s="9" t="s">
        <v>53</v>
      </c>
      <c r="T7" s="15"/>
    </row>
    <row r="8" spans="1:20" s="3" customFormat="1" ht="34.5" customHeight="1">
      <c r="A8" s="16">
        <v>2012901</v>
      </c>
      <c r="B8" s="16" t="s">
        <v>266</v>
      </c>
      <c r="C8" s="16" t="s">
        <v>267</v>
      </c>
      <c r="D8" s="16" t="s">
        <v>268</v>
      </c>
      <c r="E8" s="17">
        <f>F8+M8+T8</f>
        <v>20000</v>
      </c>
      <c r="F8" s="18">
        <f>G8+J8</f>
        <v>20000</v>
      </c>
      <c r="G8" s="18">
        <f>H8+I8</f>
        <v>20000</v>
      </c>
      <c r="H8" s="18">
        <v>20000</v>
      </c>
      <c r="I8" s="22">
        <f>J8+M8</f>
        <v>0</v>
      </c>
      <c r="J8" s="22">
        <f>K8+L8</f>
        <v>0</v>
      </c>
      <c r="K8" s="22">
        <f>L8+O8</f>
        <v>0</v>
      </c>
      <c r="L8" s="22">
        <f>M8+N8</f>
        <v>0</v>
      </c>
      <c r="M8" s="22">
        <f>N8+Q8</f>
        <v>0</v>
      </c>
      <c r="N8" s="22">
        <f>O8+P8</f>
        <v>0</v>
      </c>
      <c r="O8" s="22">
        <f>P8+S8</f>
        <v>0</v>
      </c>
      <c r="P8" s="22">
        <f>Q8+R8</f>
        <v>0</v>
      </c>
      <c r="Q8" s="22">
        <f>R8+U8</f>
        <v>0</v>
      </c>
      <c r="R8" s="22">
        <f>S8+T8</f>
        <v>0</v>
      </c>
      <c r="S8" s="22">
        <f>T8+W8</f>
        <v>0</v>
      </c>
      <c r="T8" s="22">
        <f>U8+V8</f>
        <v>0</v>
      </c>
    </row>
    <row r="9" spans="1:20" s="3" customFormat="1" ht="34.5" customHeight="1">
      <c r="A9" s="16">
        <v>2012901</v>
      </c>
      <c r="B9" s="16" t="s">
        <v>266</v>
      </c>
      <c r="C9" s="16" t="s">
        <v>269</v>
      </c>
      <c r="D9" s="16" t="s">
        <v>270</v>
      </c>
      <c r="E9" s="17">
        <f>F9+M9+T9</f>
        <v>10000</v>
      </c>
      <c r="F9" s="18">
        <f>G9+J9</f>
        <v>10000</v>
      </c>
      <c r="G9" s="18">
        <f>H9+I9</f>
        <v>10000</v>
      </c>
      <c r="H9" s="19">
        <v>10000</v>
      </c>
      <c r="I9" s="22">
        <f>J9+M9</f>
        <v>0</v>
      </c>
      <c r="J9" s="22">
        <f>K9+L9</f>
        <v>0</v>
      </c>
      <c r="K9" s="22">
        <f>L9+O9</f>
        <v>0</v>
      </c>
      <c r="L9" s="22">
        <f>M9+N9</f>
        <v>0</v>
      </c>
      <c r="M9" s="22">
        <f>N9+Q9</f>
        <v>0</v>
      </c>
      <c r="N9" s="22">
        <f>O9+P9</f>
        <v>0</v>
      </c>
      <c r="O9" s="22">
        <f>P9+S9</f>
        <v>0</v>
      </c>
      <c r="P9" s="22">
        <f>Q9+R9</f>
        <v>0</v>
      </c>
      <c r="Q9" s="22">
        <f>R9+U9</f>
        <v>0</v>
      </c>
      <c r="R9" s="22">
        <f>S9+T9</f>
        <v>0</v>
      </c>
      <c r="S9" s="22">
        <f>T9+W9</f>
        <v>0</v>
      </c>
      <c r="T9" s="22">
        <f>U9+V9</f>
        <v>0</v>
      </c>
    </row>
  </sheetData>
  <sheetProtection/>
  <mergeCells count="18">
    <mergeCell ref="A2:T2"/>
    <mergeCell ref="S3:T3"/>
    <mergeCell ref="F4:S4"/>
    <mergeCell ref="F5:L5"/>
    <mergeCell ref="M5:S5"/>
    <mergeCell ref="G6:I6"/>
    <mergeCell ref="J6:L6"/>
    <mergeCell ref="N6:P6"/>
    <mergeCell ref="Q6:S6"/>
    <mergeCell ref="A6:A7"/>
    <mergeCell ref="B6:B7"/>
    <mergeCell ref="C4:C7"/>
    <mergeCell ref="D4:D7"/>
    <mergeCell ref="E4:E7"/>
    <mergeCell ref="F6:F7"/>
    <mergeCell ref="M6:M7"/>
    <mergeCell ref="T4:T7"/>
    <mergeCell ref="A4:B5"/>
  </mergeCells>
  <printOptions horizontalCentered="1"/>
  <pageMargins left="0.5902777777777778" right="0.5902777777777778" top="0.5902777777777778" bottom="0.39305555555555555" header="0.5118055555555555" footer="0.5118055555555555"/>
  <pageSetup fitToHeight="0" fitToWidth="1"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 topLeftCell="A1">
      <selection activeCell="J16" sqref="J16"/>
    </sheetView>
  </sheetViews>
  <sheetFormatPr defaultColWidth="9.00390625" defaultRowHeight="14.25"/>
  <cols>
    <col min="1" max="1" width="33.75390625" style="37" customWidth="1"/>
    <col min="2" max="2" width="15.125" style="74" customWidth="1"/>
    <col min="3" max="3" width="30.125" style="37" customWidth="1"/>
    <col min="4" max="6" width="15.125" style="74" customWidth="1"/>
    <col min="7" max="16384" width="9.00390625" style="37" customWidth="1"/>
  </cols>
  <sheetData>
    <row r="1" ht="16.5" customHeight="1">
      <c r="A1" s="37" t="s">
        <v>1</v>
      </c>
    </row>
    <row r="2" spans="1:6" s="34" customFormat="1" ht="21" customHeight="1">
      <c r="A2" s="38" t="s">
        <v>2</v>
      </c>
      <c r="B2" s="38"/>
      <c r="C2" s="38"/>
      <c r="D2" s="38"/>
      <c r="E2" s="38"/>
      <c r="F2" s="38"/>
    </row>
    <row r="3" spans="2:6" s="35" customFormat="1" ht="17.25" customHeight="1">
      <c r="B3" s="45"/>
      <c r="C3" s="103"/>
      <c r="D3" s="45"/>
      <c r="E3" s="45"/>
      <c r="F3" s="45" t="s">
        <v>3</v>
      </c>
    </row>
    <row r="4" spans="1:6" s="36" customFormat="1" ht="17.25" customHeight="1">
      <c r="A4" s="104" t="s">
        <v>4</v>
      </c>
      <c r="B4" s="104"/>
      <c r="C4" s="104" t="s">
        <v>5</v>
      </c>
      <c r="D4" s="104"/>
      <c r="E4" s="104"/>
      <c r="F4" s="104"/>
    </row>
    <row r="5" spans="1:6" s="36" customFormat="1" ht="18.75" customHeight="1">
      <c r="A5" s="104" t="s">
        <v>6</v>
      </c>
      <c r="B5" s="105" t="s">
        <v>7</v>
      </c>
      <c r="C5" s="104" t="s">
        <v>8</v>
      </c>
      <c r="D5" s="104" t="s">
        <v>7</v>
      </c>
      <c r="E5" s="104"/>
      <c r="F5" s="104"/>
    </row>
    <row r="6" spans="1:6" s="36" customFormat="1" ht="31.5" customHeight="1">
      <c r="A6" s="104"/>
      <c r="B6" s="106"/>
      <c r="C6" s="104"/>
      <c r="D6" s="104" t="s">
        <v>9</v>
      </c>
      <c r="E6" s="104" t="s">
        <v>10</v>
      </c>
      <c r="F6" s="104" t="s">
        <v>11</v>
      </c>
    </row>
    <row r="7" spans="1:6" s="35" customFormat="1" ht="22.5" customHeight="1">
      <c r="A7" s="107" t="s">
        <v>12</v>
      </c>
      <c r="B7" s="108">
        <f>SUM(B8:B9)</f>
        <v>2495517.19</v>
      </c>
      <c r="C7" s="107" t="s">
        <v>13</v>
      </c>
      <c r="D7" s="108">
        <f>SUM(D8:D28)</f>
        <v>2495517.19</v>
      </c>
      <c r="E7" s="108">
        <f>SUM(E8:E28)</f>
        <v>2495517.19</v>
      </c>
      <c r="F7" s="109">
        <f aca="true" t="shared" si="0" ref="F7:F14">G7+H7</f>
        <v>0</v>
      </c>
    </row>
    <row r="8" spans="1:6" s="35" customFormat="1" ht="22.5" customHeight="1">
      <c r="A8" s="110" t="s">
        <v>14</v>
      </c>
      <c r="B8" s="111">
        <v>2495517.19</v>
      </c>
      <c r="C8" s="110" t="s">
        <v>15</v>
      </c>
      <c r="D8" s="111">
        <f aca="true" t="shared" si="1" ref="D8:D28">E8+F8</f>
        <v>1886259.96</v>
      </c>
      <c r="E8" s="111">
        <v>1886259.96</v>
      </c>
      <c r="F8" s="109">
        <f t="shared" si="0"/>
        <v>0</v>
      </c>
    </row>
    <row r="9" spans="1:6" s="35" customFormat="1" ht="22.5" customHeight="1">
      <c r="A9" s="110" t="s">
        <v>16</v>
      </c>
      <c r="B9" s="109">
        <v>0</v>
      </c>
      <c r="C9" s="110" t="s">
        <v>17</v>
      </c>
      <c r="D9" s="109">
        <f t="shared" si="1"/>
        <v>0</v>
      </c>
      <c r="E9" s="109">
        <f aca="true" t="shared" si="2" ref="E9:E14">F9+G9</f>
        <v>0</v>
      </c>
      <c r="F9" s="109">
        <f t="shared" si="0"/>
        <v>0</v>
      </c>
    </row>
    <row r="10" spans="1:6" s="35" customFormat="1" ht="22.5" customHeight="1">
      <c r="A10" s="110"/>
      <c r="B10" s="111"/>
      <c r="C10" s="110" t="s">
        <v>18</v>
      </c>
      <c r="D10" s="109">
        <f t="shared" si="1"/>
        <v>0</v>
      </c>
      <c r="E10" s="109">
        <f t="shared" si="2"/>
        <v>0</v>
      </c>
      <c r="F10" s="109">
        <f t="shared" si="0"/>
        <v>0</v>
      </c>
    </row>
    <row r="11" spans="1:6" s="35" customFormat="1" ht="22.5" customHeight="1">
      <c r="A11" s="110"/>
      <c r="B11" s="111"/>
      <c r="C11" s="110" t="s">
        <v>19</v>
      </c>
      <c r="D11" s="109">
        <f t="shared" si="1"/>
        <v>0</v>
      </c>
      <c r="E11" s="109">
        <f t="shared" si="2"/>
        <v>0</v>
      </c>
      <c r="F11" s="109">
        <f t="shared" si="0"/>
        <v>0</v>
      </c>
    </row>
    <row r="12" spans="1:6" s="35" customFormat="1" ht="22.5" customHeight="1">
      <c r="A12" s="110"/>
      <c r="B12" s="111"/>
      <c r="C12" s="110" t="s">
        <v>20</v>
      </c>
      <c r="D12" s="109">
        <f t="shared" si="1"/>
        <v>0</v>
      </c>
      <c r="E12" s="109">
        <f t="shared" si="2"/>
        <v>0</v>
      </c>
      <c r="F12" s="109">
        <f t="shared" si="0"/>
        <v>0</v>
      </c>
    </row>
    <row r="13" spans="1:6" s="35" customFormat="1" ht="22.5" customHeight="1">
      <c r="A13" s="110"/>
      <c r="B13" s="111"/>
      <c r="C13" s="110" t="s">
        <v>21</v>
      </c>
      <c r="D13" s="109">
        <f t="shared" si="1"/>
        <v>0</v>
      </c>
      <c r="E13" s="109">
        <f t="shared" si="2"/>
        <v>0</v>
      </c>
      <c r="F13" s="109">
        <f t="shared" si="0"/>
        <v>0</v>
      </c>
    </row>
    <row r="14" spans="1:6" s="35" customFormat="1" ht="22.5" customHeight="1">
      <c r="A14" s="110"/>
      <c r="B14" s="111"/>
      <c r="C14" s="110" t="s">
        <v>22</v>
      </c>
      <c r="D14" s="109">
        <f t="shared" si="1"/>
        <v>0</v>
      </c>
      <c r="E14" s="109">
        <f t="shared" si="2"/>
        <v>0</v>
      </c>
      <c r="F14" s="109">
        <f t="shared" si="0"/>
        <v>0</v>
      </c>
    </row>
    <row r="15" spans="1:6" s="35" customFormat="1" ht="22.5" customHeight="1">
      <c r="A15" s="110"/>
      <c r="B15" s="111"/>
      <c r="C15" s="110" t="s">
        <v>23</v>
      </c>
      <c r="D15" s="111">
        <f t="shared" si="1"/>
        <v>256216.45</v>
      </c>
      <c r="E15" s="111">
        <v>256216.45</v>
      </c>
      <c r="F15" s="109">
        <f aca="true" t="shared" si="3" ref="F15:F33">G15+H15</f>
        <v>0</v>
      </c>
    </row>
    <row r="16" spans="1:6" s="35" customFormat="1" ht="22.5" customHeight="1">
      <c r="A16" s="110"/>
      <c r="B16" s="111"/>
      <c r="C16" s="110" t="s">
        <v>24</v>
      </c>
      <c r="D16" s="111">
        <f t="shared" si="1"/>
        <v>134166.34</v>
      </c>
      <c r="E16" s="111">
        <v>134166.34</v>
      </c>
      <c r="F16" s="109">
        <f t="shared" si="3"/>
        <v>0</v>
      </c>
    </row>
    <row r="17" spans="1:6" s="35" customFormat="1" ht="22.5" customHeight="1">
      <c r="A17" s="110"/>
      <c r="B17" s="111"/>
      <c r="C17" s="110" t="s">
        <v>25</v>
      </c>
      <c r="D17" s="109">
        <f t="shared" si="1"/>
        <v>0</v>
      </c>
      <c r="E17" s="109">
        <f aca="true" t="shared" si="4" ref="E17:E24">F17+G17</f>
        <v>0</v>
      </c>
      <c r="F17" s="109">
        <f t="shared" si="3"/>
        <v>0</v>
      </c>
    </row>
    <row r="18" spans="1:6" s="35" customFormat="1" ht="22.5" customHeight="1">
      <c r="A18" s="110"/>
      <c r="B18" s="111"/>
      <c r="C18" s="110" t="s">
        <v>26</v>
      </c>
      <c r="D18" s="109">
        <f t="shared" si="1"/>
        <v>0</v>
      </c>
      <c r="E18" s="109">
        <f t="shared" si="4"/>
        <v>0</v>
      </c>
      <c r="F18" s="109">
        <f t="shared" si="3"/>
        <v>0</v>
      </c>
    </row>
    <row r="19" spans="1:6" s="35" customFormat="1" ht="22.5" customHeight="1">
      <c r="A19" s="110"/>
      <c r="B19" s="111"/>
      <c r="C19" s="110" t="s">
        <v>27</v>
      </c>
      <c r="D19" s="109">
        <f t="shared" si="1"/>
        <v>0</v>
      </c>
      <c r="E19" s="109">
        <f t="shared" si="4"/>
        <v>0</v>
      </c>
      <c r="F19" s="109">
        <f t="shared" si="3"/>
        <v>0</v>
      </c>
    </row>
    <row r="20" spans="1:6" s="35" customFormat="1" ht="22.5" customHeight="1">
      <c r="A20" s="110"/>
      <c r="B20" s="111"/>
      <c r="C20" s="110" t="s">
        <v>28</v>
      </c>
      <c r="D20" s="109">
        <f t="shared" si="1"/>
        <v>0</v>
      </c>
      <c r="E20" s="109">
        <f t="shared" si="4"/>
        <v>0</v>
      </c>
      <c r="F20" s="109">
        <f t="shared" si="3"/>
        <v>0</v>
      </c>
    </row>
    <row r="21" spans="1:6" s="35" customFormat="1" ht="22.5" customHeight="1">
      <c r="A21" s="110"/>
      <c r="B21" s="111"/>
      <c r="C21" s="110" t="s">
        <v>29</v>
      </c>
      <c r="D21" s="109">
        <f t="shared" si="1"/>
        <v>0</v>
      </c>
      <c r="E21" s="109">
        <f t="shared" si="4"/>
        <v>0</v>
      </c>
      <c r="F21" s="109">
        <f t="shared" si="3"/>
        <v>0</v>
      </c>
    </row>
    <row r="22" spans="1:6" s="35" customFormat="1" ht="22.5" customHeight="1">
      <c r="A22" s="110"/>
      <c r="B22" s="111"/>
      <c r="C22" s="110" t="s">
        <v>30</v>
      </c>
      <c r="D22" s="109">
        <f t="shared" si="1"/>
        <v>0</v>
      </c>
      <c r="E22" s="109">
        <f t="shared" si="4"/>
        <v>0</v>
      </c>
      <c r="F22" s="109">
        <f t="shared" si="3"/>
        <v>0</v>
      </c>
    </row>
    <row r="23" spans="1:6" s="35" customFormat="1" ht="22.5" customHeight="1">
      <c r="A23" s="110"/>
      <c r="B23" s="111"/>
      <c r="C23" s="110" t="s">
        <v>31</v>
      </c>
      <c r="D23" s="109">
        <f t="shared" si="1"/>
        <v>0</v>
      </c>
      <c r="E23" s="109">
        <f t="shared" si="4"/>
        <v>0</v>
      </c>
      <c r="F23" s="109">
        <f t="shared" si="3"/>
        <v>0</v>
      </c>
    </row>
    <row r="24" spans="1:6" s="35" customFormat="1" ht="22.5" customHeight="1">
      <c r="A24" s="110"/>
      <c r="B24" s="111"/>
      <c r="C24" s="110" t="s">
        <v>32</v>
      </c>
      <c r="D24" s="109">
        <f t="shared" si="1"/>
        <v>0</v>
      </c>
      <c r="E24" s="109">
        <f t="shared" si="4"/>
        <v>0</v>
      </c>
      <c r="F24" s="109">
        <f t="shared" si="3"/>
        <v>0</v>
      </c>
    </row>
    <row r="25" spans="1:6" s="35" customFormat="1" ht="22.5" customHeight="1">
      <c r="A25" s="110"/>
      <c r="B25" s="111"/>
      <c r="C25" s="110" t="s">
        <v>33</v>
      </c>
      <c r="D25" s="111">
        <f t="shared" si="1"/>
        <v>218874.44</v>
      </c>
      <c r="E25" s="111">
        <v>218874.44</v>
      </c>
      <c r="F25" s="109">
        <f t="shared" si="3"/>
        <v>0</v>
      </c>
    </row>
    <row r="26" spans="1:6" s="35" customFormat="1" ht="22.5" customHeight="1">
      <c r="A26" s="110"/>
      <c r="B26" s="111"/>
      <c r="C26" s="110" t="s">
        <v>34</v>
      </c>
      <c r="D26" s="109">
        <f t="shared" si="1"/>
        <v>0</v>
      </c>
      <c r="E26" s="109">
        <f>F26+G26</f>
        <v>0</v>
      </c>
      <c r="F26" s="109">
        <f t="shared" si="3"/>
        <v>0</v>
      </c>
    </row>
    <row r="27" spans="1:6" s="35" customFormat="1" ht="22.5" customHeight="1">
      <c r="A27" s="110"/>
      <c r="B27" s="111"/>
      <c r="C27" s="112" t="s">
        <v>35</v>
      </c>
      <c r="D27" s="109">
        <f t="shared" si="1"/>
        <v>0</v>
      </c>
      <c r="E27" s="109">
        <f>F27+G27</f>
        <v>0</v>
      </c>
      <c r="F27" s="109">
        <f t="shared" si="3"/>
        <v>0</v>
      </c>
    </row>
    <row r="28" spans="1:6" s="35" customFormat="1" ht="22.5" customHeight="1">
      <c r="A28" s="110"/>
      <c r="B28" s="111"/>
      <c r="C28" s="110" t="s">
        <v>36</v>
      </c>
      <c r="D28" s="109">
        <f t="shared" si="1"/>
        <v>0</v>
      </c>
      <c r="E28" s="109">
        <f>F28+G28</f>
        <v>0</v>
      </c>
      <c r="F28" s="109">
        <f t="shared" si="3"/>
        <v>0</v>
      </c>
    </row>
    <row r="29" spans="1:6" s="35" customFormat="1" ht="22.5" customHeight="1">
      <c r="A29" s="104" t="s">
        <v>37</v>
      </c>
      <c r="B29" s="113">
        <f>B7</f>
        <v>2495517.19</v>
      </c>
      <c r="C29" s="114" t="s">
        <v>38</v>
      </c>
      <c r="D29" s="115">
        <f>D7</f>
        <v>2495517.19</v>
      </c>
      <c r="E29" s="115">
        <f>E7</f>
        <v>2495517.19</v>
      </c>
      <c r="F29" s="109">
        <f t="shared" si="3"/>
        <v>0</v>
      </c>
    </row>
    <row r="30" spans="1:6" s="35" customFormat="1" ht="22.5" customHeight="1">
      <c r="A30" s="116" t="s">
        <v>39</v>
      </c>
      <c r="B30" s="117">
        <f>SUM(B31:B32)</f>
        <v>0</v>
      </c>
      <c r="C30" s="116" t="s">
        <v>40</v>
      </c>
      <c r="D30" s="109">
        <f>E30+F30</f>
        <v>0</v>
      </c>
      <c r="E30" s="109">
        <f>F30+G30</f>
        <v>0</v>
      </c>
      <c r="F30" s="109">
        <f t="shared" si="3"/>
        <v>0</v>
      </c>
    </row>
    <row r="31" spans="1:6" s="35" customFormat="1" ht="22.5" customHeight="1">
      <c r="A31" s="110" t="s">
        <v>14</v>
      </c>
      <c r="B31" s="109"/>
      <c r="C31" s="110" t="s">
        <v>14</v>
      </c>
      <c r="D31" s="109">
        <f>E31+F31</f>
        <v>0</v>
      </c>
      <c r="E31" s="109">
        <f>F31+G31</f>
        <v>0</v>
      </c>
      <c r="F31" s="109">
        <f t="shared" si="3"/>
        <v>0</v>
      </c>
    </row>
    <row r="32" spans="1:6" s="35" customFormat="1" ht="22.5" customHeight="1">
      <c r="A32" s="110" t="s">
        <v>16</v>
      </c>
      <c r="B32" s="109"/>
      <c r="C32" s="118" t="s">
        <v>16</v>
      </c>
      <c r="D32" s="109">
        <f>E32+F32</f>
        <v>0</v>
      </c>
      <c r="E32" s="109">
        <f>F32+G32</f>
        <v>0</v>
      </c>
      <c r="F32" s="109">
        <f t="shared" si="3"/>
        <v>0</v>
      </c>
    </row>
    <row r="33" spans="1:6" s="35" customFormat="1" ht="22.5" customHeight="1">
      <c r="A33" s="104" t="s">
        <v>41</v>
      </c>
      <c r="B33" s="113">
        <f>B29+B30</f>
        <v>2495517.19</v>
      </c>
      <c r="C33" s="114" t="s">
        <v>42</v>
      </c>
      <c r="D33" s="113">
        <f>D29+D30</f>
        <v>2495517.19</v>
      </c>
      <c r="E33" s="115">
        <f>E29+E30</f>
        <v>2495517.19</v>
      </c>
      <c r="F33" s="109">
        <f t="shared" si="3"/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5902777777777778" right="0.5902777777777778" top="0.5902777777777778" bottom="0.39305555555555555" header="0.5118055555555555" footer="0.5118055555555555"/>
  <pageSetup fitToHeight="1" fitToWidth="1" horizontalDpi="600" verticalDpi="600" orientation="portrait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3">
      <selection activeCell="J12" sqref="J12"/>
    </sheetView>
  </sheetViews>
  <sheetFormatPr defaultColWidth="9.00390625" defaultRowHeight="14.25"/>
  <cols>
    <col min="1" max="1" width="13.125" style="84" customWidth="1"/>
    <col min="2" max="2" width="35.00390625" style="84" customWidth="1"/>
    <col min="3" max="6" width="11.375" style="85" customWidth="1"/>
    <col min="7" max="7" width="13.00390625" style="85" customWidth="1"/>
    <col min="8" max="8" width="14.375" style="86" customWidth="1"/>
    <col min="9" max="16384" width="9.00390625" style="87" customWidth="1"/>
  </cols>
  <sheetData>
    <row r="1" ht="16.5" customHeight="1">
      <c r="A1" s="84" t="s">
        <v>43</v>
      </c>
    </row>
    <row r="2" spans="1:8" s="80" customFormat="1" ht="21" customHeight="1">
      <c r="A2" s="88" t="s">
        <v>44</v>
      </c>
      <c r="B2" s="88"/>
      <c r="C2" s="88"/>
      <c r="D2" s="88"/>
      <c r="E2" s="88"/>
      <c r="F2" s="88"/>
      <c r="G2" s="88"/>
      <c r="H2" s="88"/>
    </row>
    <row r="3" ht="15.75" customHeight="1">
      <c r="H3" s="86" t="s">
        <v>3</v>
      </c>
    </row>
    <row r="4" spans="1:8" s="81" customFormat="1" ht="27.75" customHeight="1">
      <c r="A4" s="70" t="s">
        <v>45</v>
      </c>
      <c r="B4" s="70"/>
      <c r="C4" s="89" t="s">
        <v>46</v>
      </c>
      <c r="D4" s="89" t="s">
        <v>47</v>
      </c>
      <c r="E4" s="89"/>
      <c r="F4" s="89"/>
      <c r="G4" s="70" t="s">
        <v>48</v>
      </c>
      <c r="H4" s="70"/>
    </row>
    <row r="5" spans="1:8" s="81" customFormat="1" ht="24" customHeight="1">
      <c r="A5" s="70" t="s">
        <v>49</v>
      </c>
      <c r="B5" s="70" t="s">
        <v>50</v>
      </c>
      <c r="C5" s="89"/>
      <c r="D5" s="89" t="s">
        <v>51</v>
      </c>
      <c r="E5" s="89" t="s">
        <v>52</v>
      </c>
      <c r="F5" s="89" t="s">
        <v>53</v>
      </c>
      <c r="G5" s="89" t="s">
        <v>54</v>
      </c>
      <c r="H5" s="90" t="s">
        <v>55</v>
      </c>
    </row>
    <row r="6" spans="1:8" s="82" customFormat="1" ht="24" customHeight="1">
      <c r="A6" s="57" t="s">
        <v>51</v>
      </c>
      <c r="B6" s="59"/>
      <c r="C6" s="91">
        <v>2283530</v>
      </c>
      <c r="D6" s="92">
        <v>2495517.19</v>
      </c>
      <c r="E6" s="92">
        <v>2345517.19</v>
      </c>
      <c r="F6" s="92">
        <v>150000</v>
      </c>
      <c r="G6" s="93">
        <f aca="true" t="shared" si="0" ref="G6:G14">D6-C6</f>
        <v>211987.18999999994</v>
      </c>
      <c r="H6" s="94">
        <f aca="true" t="shared" si="1" ref="H6:H14">G6/C6</f>
        <v>0.09283310926504137</v>
      </c>
    </row>
    <row r="7" spans="1:8" s="83" customFormat="1" ht="24" customHeight="1">
      <c r="A7" s="95" t="s">
        <v>56</v>
      </c>
      <c r="B7" s="95" t="s">
        <v>57</v>
      </c>
      <c r="C7" s="96">
        <v>2283530</v>
      </c>
      <c r="D7" s="92">
        <v>2495517.19</v>
      </c>
      <c r="E7" s="92">
        <v>2345517.19</v>
      </c>
      <c r="F7" s="92">
        <v>150000</v>
      </c>
      <c r="G7" s="93">
        <f t="shared" si="0"/>
        <v>211987.18999999994</v>
      </c>
      <c r="H7" s="97">
        <f t="shared" si="1"/>
        <v>0.09283310926504137</v>
      </c>
    </row>
    <row r="8" spans="1:8" s="83" customFormat="1" ht="24" customHeight="1">
      <c r="A8" s="95" t="s">
        <v>58</v>
      </c>
      <c r="B8" s="95" t="s">
        <v>59</v>
      </c>
      <c r="C8" s="96">
        <v>2283530</v>
      </c>
      <c r="D8" s="92">
        <v>2495517.19</v>
      </c>
      <c r="E8" s="92">
        <v>2345517.19</v>
      </c>
      <c r="F8" s="92">
        <v>150000</v>
      </c>
      <c r="G8" s="93">
        <f t="shared" si="0"/>
        <v>211987.18999999994</v>
      </c>
      <c r="H8" s="97">
        <f t="shared" si="1"/>
        <v>0.09283310926504137</v>
      </c>
    </row>
    <row r="9" spans="1:8" s="83" customFormat="1" ht="24" customHeight="1">
      <c r="A9" s="95" t="s">
        <v>60</v>
      </c>
      <c r="B9" s="95" t="s">
        <v>61</v>
      </c>
      <c r="C9" s="96">
        <v>1739330</v>
      </c>
      <c r="D9" s="92">
        <v>1886259.96</v>
      </c>
      <c r="E9" s="92">
        <v>1736259.96</v>
      </c>
      <c r="F9" s="92">
        <v>150000</v>
      </c>
      <c r="G9" s="93">
        <f t="shared" si="0"/>
        <v>146929.95999999996</v>
      </c>
      <c r="H9" s="97">
        <f t="shared" si="1"/>
        <v>0.08447503348990701</v>
      </c>
    </row>
    <row r="10" spans="1:8" s="83" customFormat="1" ht="24" customHeight="1">
      <c r="A10" s="95" t="s">
        <v>62</v>
      </c>
      <c r="B10" s="95" t="s">
        <v>63</v>
      </c>
      <c r="C10" s="96">
        <v>1739330</v>
      </c>
      <c r="D10" s="92">
        <v>1886259.96</v>
      </c>
      <c r="E10" s="92">
        <v>1736259.96</v>
      </c>
      <c r="F10" s="92">
        <v>150000</v>
      </c>
      <c r="G10" s="93">
        <f t="shared" si="0"/>
        <v>146929.95999999996</v>
      </c>
      <c r="H10" s="97">
        <f t="shared" si="1"/>
        <v>0.08447503348990701</v>
      </c>
    </row>
    <row r="11" spans="1:8" s="83" customFormat="1" ht="24" customHeight="1">
      <c r="A11" s="98" t="s">
        <v>64</v>
      </c>
      <c r="B11" s="98" t="s">
        <v>65</v>
      </c>
      <c r="C11" s="96">
        <v>1589330</v>
      </c>
      <c r="D11" s="78">
        <v>1736259.96</v>
      </c>
      <c r="E11" s="78">
        <v>1736259.96</v>
      </c>
      <c r="F11" s="78">
        <v>0</v>
      </c>
      <c r="G11" s="93">
        <f t="shared" si="0"/>
        <v>146929.95999999996</v>
      </c>
      <c r="H11" s="97">
        <f t="shared" si="1"/>
        <v>0.09244773583837212</v>
      </c>
    </row>
    <row r="12" spans="1:8" s="83" customFormat="1" ht="24" customHeight="1">
      <c r="A12" s="98" t="s">
        <v>66</v>
      </c>
      <c r="B12" s="98" t="s">
        <v>67</v>
      </c>
      <c r="C12" s="96">
        <v>150000</v>
      </c>
      <c r="D12" s="78">
        <v>150000</v>
      </c>
      <c r="E12" s="78">
        <v>0</v>
      </c>
      <c r="F12" s="78">
        <v>150000</v>
      </c>
      <c r="G12" s="99">
        <f t="shared" si="0"/>
        <v>0</v>
      </c>
      <c r="H12" s="97">
        <f t="shared" si="1"/>
        <v>0</v>
      </c>
    </row>
    <row r="13" spans="1:8" s="83" customFormat="1" ht="24" customHeight="1">
      <c r="A13" s="95" t="s">
        <v>68</v>
      </c>
      <c r="B13" s="95" t="s">
        <v>69</v>
      </c>
      <c r="C13" s="96">
        <v>242800</v>
      </c>
      <c r="D13" s="92">
        <v>256216.45</v>
      </c>
      <c r="E13" s="92">
        <v>256216.45</v>
      </c>
      <c r="F13" s="79">
        <v>0</v>
      </c>
      <c r="G13" s="93">
        <f t="shared" si="0"/>
        <v>13416.450000000012</v>
      </c>
      <c r="H13" s="97">
        <f t="shared" si="1"/>
        <v>0.05525720757825375</v>
      </c>
    </row>
    <row r="14" spans="1:8" s="83" customFormat="1" ht="24" customHeight="1">
      <c r="A14" s="95" t="s">
        <v>70</v>
      </c>
      <c r="B14" s="95" t="s">
        <v>71</v>
      </c>
      <c r="C14" s="96">
        <v>242800</v>
      </c>
      <c r="D14" s="92">
        <v>256216.45</v>
      </c>
      <c r="E14" s="92">
        <v>256216.45</v>
      </c>
      <c r="F14" s="79">
        <v>0</v>
      </c>
      <c r="G14" s="93">
        <f t="shared" si="0"/>
        <v>13416.450000000012</v>
      </c>
      <c r="H14" s="97">
        <f t="shared" si="1"/>
        <v>0.05525720757825375</v>
      </c>
    </row>
    <row r="15" spans="1:8" s="83" customFormat="1" ht="24" customHeight="1">
      <c r="A15" s="98" t="s">
        <v>72</v>
      </c>
      <c r="B15" s="98" t="s">
        <v>73</v>
      </c>
      <c r="C15" s="96">
        <v>46400</v>
      </c>
      <c r="D15" s="78">
        <v>40415.65</v>
      </c>
      <c r="E15" s="78">
        <v>40415.65</v>
      </c>
      <c r="F15" s="79">
        <v>0</v>
      </c>
      <c r="G15" s="93">
        <f aca="true" t="shared" si="2" ref="G15:G25">D15-C15</f>
        <v>-5984.3499999999985</v>
      </c>
      <c r="H15" s="97">
        <f aca="true" t="shared" si="3" ref="H15:H25">G15/C15</f>
        <v>-0.12897306034482756</v>
      </c>
    </row>
    <row r="16" spans="1:8" s="83" customFormat="1" ht="24" customHeight="1">
      <c r="A16" s="98" t="s">
        <v>74</v>
      </c>
      <c r="B16" s="98" t="s">
        <v>75</v>
      </c>
      <c r="C16" s="96">
        <v>130900</v>
      </c>
      <c r="D16" s="78">
        <v>143867.2</v>
      </c>
      <c r="E16" s="78">
        <v>143867.2</v>
      </c>
      <c r="F16" s="79">
        <v>0</v>
      </c>
      <c r="G16" s="93">
        <f t="shared" si="2"/>
        <v>12967.200000000012</v>
      </c>
      <c r="H16" s="97">
        <f t="shared" si="3"/>
        <v>0.0990618792971735</v>
      </c>
    </row>
    <row r="17" spans="1:8" s="83" customFormat="1" ht="24" customHeight="1">
      <c r="A17" s="98" t="s">
        <v>76</v>
      </c>
      <c r="B17" s="98" t="s">
        <v>77</v>
      </c>
      <c r="C17" s="96">
        <v>65500</v>
      </c>
      <c r="D17" s="78">
        <v>71933.6</v>
      </c>
      <c r="E17" s="78">
        <v>71933.6</v>
      </c>
      <c r="F17" s="79">
        <v>0</v>
      </c>
      <c r="G17" s="93">
        <f t="shared" si="2"/>
        <v>6433.600000000006</v>
      </c>
      <c r="H17" s="97">
        <f t="shared" si="3"/>
        <v>0.09822290076335886</v>
      </c>
    </row>
    <row r="18" spans="1:8" s="83" customFormat="1" ht="24" customHeight="1">
      <c r="A18" s="95" t="s">
        <v>78</v>
      </c>
      <c r="B18" s="95" t="s">
        <v>79</v>
      </c>
      <c r="C18" s="96">
        <v>125700</v>
      </c>
      <c r="D18" s="92">
        <v>134166.34</v>
      </c>
      <c r="E18" s="92">
        <v>134166.34</v>
      </c>
      <c r="F18" s="79">
        <v>0</v>
      </c>
      <c r="G18" s="93">
        <f t="shared" si="2"/>
        <v>8466.339999999997</v>
      </c>
      <c r="H18" s="97">
        <f t="shared" si="3"/>
        <v>0.06735354017501986</v>
      </c>
    </row>
    <row r="19" spans="1:8" s="83" customFormat="1" ht="24" customHeight="1">
      <c r="A19" s="95" t="s">
        <v>80</v>
      </c>
      <c r="B19" s="95" t="s">
        <v>81</v>
      </c>
      <c r="C19" s="96">
        <v>125700</v>
      </c>
      <c r="D19" s="92">
        <v>134166.34</v>
      </c>
      <c r="E19" s="92">
        <v>134166.34</v>
      </c>
      <c r="F19" s="79">
        <v>0</v>
      </c>
      <c r="G19" s="93">
        <f t="shared" si="2"/>
        <v>8466.339999999997</v>
      </c>
      <c r="H19" s="97">
        <f t="shared" si="3"/>
        <v>0.06735354017501986</v>
      </c>
    </row>
    <row r="20" spans="1:8" s="83" customFormat="1" ht="24" customHeight="1">
      <c r="A20" s="98" t="s">
        <v>82</v>
      </c>
      <c r="B20" s="98" t="s">
        <v>83</v>
      </c>
      <c r="C20" s="96">
        <v>72000</v>
      </c>
      <c r="D20" s="78">
        <v>79126.96</v>
      </c>
      <c r="E20" s="78">
        <v>79126.96</v>
      </c>
      <c r="F20" s="79">
        <v>0</v>
      </c>
      <c r="G20" s="93">
        <f t="shared" si="2"/>
        <v>7126.960000000006</v>
      </c>
      <c r="H20" s="97">
        <f t="shared" si="3"/>
        <v>0.09898555555555565</v>
      </c>
    </row>
    <row r="21" spans="1:8" s="83" customFormat="1" ht="24" customHeight="1">
      <c r="A21" s="98" t="s">
        <v>84</v>
      </c>
      <c r="B21" s="98" t="s">
        <v>85</v>
      </c>
      <c r="C21" s="96">
        <v>53700</v>
      </c>
      <c r="D21" s="78">
        <v>55039.38</v>
      </c>
      <c r="E21" s="78">
        <v>55039.38</v>
      </c>
      <c r="F21" s="79">
        <v>0</v>
      </c>
      <c r="G21" s="93">
        <f t="shared" si="2"/>
        <v>1339.3799999999974</v>
      </c>
      <c r="H21" s="97">
        <f t="shared" si="3"/>
        <v>0.024941899441340735</v>
      </c>
    </row>
    <row r="22" spans="1:8" s="83" customFormat="1" ht="24" customHeight="1">
      <c r="A22" s="95" t="s">
        <v>86</v>
      </c>
      <c r="B22" s="95" t="s">
        <v>87</v>
      </c>
      <c r="C22" s="96">
        <v>175700</v>
      </c>
      <c r="D22" s="92">
        <v>218874.44</v>
      </c>
      <c r="E22" s="92">
        <v>218874.44</v>
      </c>
      <c r="F22" s="79">
        <v>0</v>
      </c>
      <c r="G22" s="93">
        <f t="shared" si="2"/>
        <v>43174.44</v>
      </c>
      <c r="H22" s="97">
        <f t="shared" si="3"/>
        <v>0.24572817302219693</v>
      </c>
    </row>
    <row r="23" spans="1:8" ht="14.25">
      <c r="A23" s="95" t="s">
        <v>88</v>
      </c>
      <c r="B23" s="100" t="s">
        <v>89</v>
      </c>
      <c r="C23" s="101">
        <v>175700</v>
      </c>
      <c r="D23" s="92">
        <v>218874.44</v>
      </c>
      <c r="E23" s="92">
        <v>218874.44</v>
      </c>
      <c r="F23" s="79">
        <v>0</v>
      </c>
      <c r="G23" s="93">
        <f t="shared" si="2"/>
        <v>43174.44</v>
      </c>
      <c r="H23" s="97">
        <f t="shared" si="3"/>
        <v>0.24572817302219693</v>
      </c>
    </row>
    <row r="24" spans="1:8" ht="14.25">
      <c r="A24" s="98" t="s">
        <v>90</v>
      </c>
      <c r="B24" s="102" t="s">
        <v>91</v>
      </c>
      <c r="C24" s="101">
        <v>106000</v>
      </c>
      <c r="D24" s="78">
        <v>116471</v>
      </c>
      <c r="E24" s="78">
        <v>116471</v>
      </c>
      <c r="F24" s="79">
        <v>0</v>
      </c>
      <c r="G24" s="93">
        <f t="shared" si="2"/>
        <v>10471</v>
      </c>
      <c r="H24" s="97">
        <f t="shared" si="3"/>
        <v>0.09878301886792452</v>
      </c>
    </row>
    <row r="25" spans="1:8" ht="14.25">
      <c r="A25" s="98" t="s">
        <v>92</v>
      </c>
      <c r="B25" s="102" t="s">
        <v>93</v>
      </c>
      <c r="C25" s="101">
        <v>69700</v>
      </c>
      <c r="D25" s="78">
        <v>102403.44</v>
      </c>
      <c r="E25" s="78">
        <v>102403.44</v>
      </c>
      <c r="F25" s="79">
        <v>0</v>
      </c>
      <c r="G25" s="93">
        <f t="shared" si="2"/>
        <v>32703.440000000002</v>
      </c>
      <c r="H25" s="97">
        <f t="shared" si="3"/>
        <v>0.46920286944045914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5902777777777778" right="0.5902777777777778" top="0.5902777777777778" bottom="0.39305555555555555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workbookViewId="0" topLeftCell="A1">
      <selection activeCell="H56" sqref="H56"/>
    </sheetView>
  </sheetViews>
  <sheetFormatPr defaultColWidth="9.00390625" defaultRowHeight="14.25"/>
  <cols>
    <col min="1" max="1" width="14.375" style="37" customWidth="1"/>
    <col min="2" max="2" width="32.25390625" style="37" customWidth="1"/>
    <col min="3" max="5" width="16.875" style="37" customWidth="1"/>
    <col min="6" max="16384" width="9.00390625" style="37" customWidth="1"/>
  </cols>
  <sheetData>
    <row r="1" ht="14.25">
      <c r="A1" s="37" t="s">
        <v>94</v>
      </c>
    </row>
    <row r="2" spans="1:5" s="34" customFormat="1" ht="21" customHeight="1">
      <c r="A2" s="38" t="s">
        <v>95</v>
      </c>
      <c r="B2" s="38"/>
      <c r="C2" s="38"/>
      <c r="D2" s="38"/>
      <c r="E2" s="38"/>
    </row>
    <row r="3" ht="15" customHeight="1">
      <c r="E3" s="74" t="s">
        <v>3</v>
      </c>
    </row>
    <row r="4" spans="1:5" ht="14.25">
      <c r="A4" s="39" t="s">
        <v>96</v>
      </c>
      <c r="B4" s="39"/>
      <c r="C4" s="39" t="s">
        <v>97</v>
      </c>
      <c r="D4" s="39"/>
      <c r="E4" s="39"/>
    </row>
    <row r="5" spans="1:5" ht="14.25">
      <c r="A5" s="39" t="s">
        <v>49</v>
      </c>
      <c r="B5" s="39" t="s">
        <v>50</v>
      </c>
      <c r="C5" s="39" t="s">
        <v>51</v>
      </c>
      <c r="D5" s="39" t="s">
        <v>98</v>
      </c>
      <c r="E5" s="39" t="s">
        <v>99</v>
      </c>
    </row>
    <row r="6" spans="1:5" ht="14.25">
      <c r="A6" s="39" t="s">
        <v>100</v>
      </c>
      <c r="B6" s="39"/>
      <c r="C6" s="75">
        <f>C7+C21+C49+C62</f>
        <v>2345517.19</v>
      </c>
      <c r="D6" s="75">
        <f>D7+D21+D49+D62</f>
        <v>2165164.44</v>
      </c>
      <c r="E6" s="75">
        <f>E7+E21+E49+E62</f>
        <v>180352.75</v>
      </c>
    </row>
    <row r="7" spans="1:5" s="36" customFormat="1" ht="14.25">
      <c r="A7" s="39">
        <v>301</v>
      </c>
      <c r="B7" s="76" t="s">
        <v>101</v>
      </c>
      <c r="C7" s="75">
        <f>SUM(C8:C20)</f>
        <v>2115567.91</v>
      </c>
      <c r="D7" s="75">
        <f>SUM(D8:D20)</f>
        <v>2115567.91</v>
      </c>
      <c r="E7" s="51">
        <f>SUM(E8:E20)</f>
        <v>0</v>
      </c>
    </row>
    <row r="8" spans="1:5" ht="14.25">
      <c r="A8" s="52">
        <v>30101</v>
      </c>
      <c r="B8" s="77" t="s">
        <v>102</v>
      </c>
      <c r="C8" s="50">
        <f>D8+E8</f>
        <v>505560</v>
      </c>
      <c r="D8" s="78">
        <v>505560</v>
      </c>
      <c r="E8" s="49">
        <v>0</v>
      </c>
    </row>
    <row r="9" spans="1:5" ht="14.25">
      <c r="A9" s="52">
        <v>30102</v>
      </c>
      <c r="B9" s="77" t="s">
        <v>103</v>
      </c>
      <c r="C9" s="50">
        <f aca="true" t="shared" si="0" ref="C9:C20">D9+E9</f>
        <v>623325.51</v>
      </c>
      <c r="D9" s="78">
        <v>623325.51</v>
      </c>
      <c r="E9" s="49">
        <v>0</v>
      </c>
    </row>
    <row r="10" spans="1:5" ht="14.25">
      <c r="A10" s="52">
        <v>30103</v>
      </c>
      <c r="B10" s="77" t="s">
        <v>104</v>
      </c>
      <c r="C10" s="50">
        <f t="shared" si="0"/>
        <v>350130</v>
      </c>
      <c r="D10" s="78">
        <v>350130</v>
      </c>
      <c r="E10" s="49">
        <v>0</v>
      </c>
    </row>
    <row r="11" spans="1:5" ht="14.25">
      <c r="A11" s="52">
        <v>30106</v>
      </c>
      <c r="B11" s="77" t="s">
        <v>105</v>
      </c>
      <c r="C11" s="49">
        <v>0</v>
      </c>
      <c r="D11" s="49">
        <v>0</v>
      </c>
      <c r="E11" s="49">
        <v>0</v>
      </c>
    </row>
    <row r="12" spans="1:5" ht="14.25">
      <c r="A12" s="52">
        <v>30107</v>
      </c>
      <c r="B12" s="77" t="s">
        <v>106</v>
      </c>
      <c r="C12" s="49">
        <v>0</v>
      </c>
      <c r="D12" s="49">
        <v>0</v>
      </c>
      <c r="E12" s="49">
        <v>0</v>
      </c>
    </row>
    <row r="13" spans="1:5" ht="14.25">
      <c r="A13" s="52">
        <v>30108</v>
      </c>
      <c r="B13" s="77" t="s">
        <v>107</v>
      </c>
      <c r="C13" s="50">
        <f t="shared" si="0"/>
        <v>143867.2</v>
      </c>
      <c r="D13" s="78">
        <v>143867.2</v>
      </c>
      <c r="E13" s="49">
        <v>0</v>
      </c>
    </row>
    <row r="14" spans="1:5" ht="14.25">
      <c r="A14" s="52">
        <v>30109</v>
      </c>
      <c r="B14" s="77" t="s">
        <v>108</v>
      </c>
      <c r="C14" s="50">
        <f t="shared" si="0"/>
        <v>71933.6</v>
      </c>
      <c r="D14" s="78">
        <v>71933.6</v>
      </c>
      <c r="E14" s="49">
        <v>0</v>
      </c>
    </row>
    <row r="15" spans="1:5" ht="14.25">
      <c r="A15" s="52">
        <v>30110</v>
      </c>
      <c r="B15" s="77" t="s">
        <v>109</v>
      </c>
      <c r="C15" s="50">
        <f t="shared" si="0"/>
        <v>79126.96</v>
      </c>
      <c r="D15" s="78">
        <v>79126.96</v>
      </c>
      <c r="E15" s="49">
        <v>0</v>
      </c>
    </row>
    <row r="16" spans="1:5" ht="14.25">
      <c r="A16" s="52">
        <v>30111</v>
      </c>
      <c r="B16" s="77" t="s">
        <v>110</v>
      </c>
      <c r="C16" s="50">
        <f t="shared" si="0"/>
        <v>44958.5</v>
      </c>
      <c r="D16" s="78">
        <v>44958.5</v>
      </c>
      <c r="E16" s="49">
        <v>0</v>
      </c>
    </row>
    <row r="17" spans="1:5" ht="14.25">
      <c r="A17" s="52">
        <v>30112</v>
      </c>
      <c r="B17" s="77" t="s">
        <v>111</v>
      </c>
      <c r="C17" s="50">
        <f t="shared" si="0"/>
        <v>3075.14</v>
      </c>
      <c r="D17" s="78">
        <v>3075.14</v>
      </c>
      <c r="E17" s="49">
        <v>0</v>
      </c>
    </row>
    <row r="18" spans="1:5" ht="14.25">
      <c r="A18" s="52">
        <v>30113</v>
      </c>
      <c r="B18" s="77" t="s">
        <v>112</v>
      </c>
      <c r="C18" s="50">
        <f t="shared" si="0"/>
        <v>116471</v>
      </c>
      <c r="D18" s="78">
        <v>116471</v>
      </c>
      <c r="E18" s="49">
        <v>0</v>
      </c>
    </row>
    <row r="19" spans="1:5" ht="14.25">
      <c r="A19" s="52">
        <v>30114</v>
      </c>
      <c r="B19" s="77" t="s">
        <v>113</v>
      </c>
      <c r="C19" s="50">
        <f t="shared" si="0"/>
        <v>0</v>
      </c>
      <c r="E19" s="49">
        <v>0</v>
      </c>
    </row>
    <row r="20" spans="1:5" ht="14.25">
      <c r="A20" s="52">
        <v>30199</v>
      </c>
      <c r="B20" s="77" t="s">
        <v>114</v>
      </c>
      <c r="C20" s="50">
        <f t="shared" si="0"/>
        <v>177120</v>
      </c>
      <c r="D20" s="78">
        <v>177120</v>
      </c>
      <c r="E20" s="49">
        <v>0</v>
      </c>
    </row>
    <row r="21" spans="1:5" s="36" customFormat="1" ht="14.25">
      <c r="A21" s="39">
        <v>302</v>
      </c>
      <c r="B21" s="76" t="s">
        <v>115</v>
      </c>
      <c r="C21" s="75">
        <f>SUM(C22:C48)</f>
        <v>180352.75</v>
      </c>
      <c r="D21" s="51">
        <f>SUM(D22:D48)</f>
        <v>0</v>
      </c>
      <c r="E21" s="75">
        <f>SUM(E22:E48)</f>
        <v>180352.75</v>
      </c>
    </row>
    <row r="22" spans="1:5" ht="14.25">
      <c r="A22" s="52">
        <v>30201</v>
      </c>
      <c r="B22" s="77" t="s">
        <v>116</v>
      </c>
      <c r="C22" s="50">
        <f aca="true" t="shared" si="1" ref="C22:C29">D22+E22</f>
        <v>30000</v>
      </c>
      <c r="D22" s="49">
        <v>0</v>
      </c>
      <c r="E22" s="78">
        <v>30000</v>
      </c>
    </row>
    <row r="23" spans="1:5" ht="14.25">
      <c r="A23" s="52">
        <v>30202</v>
      </c>
      <c r="B23" s="77" t="s">
        <v>117</v>
      </c>
      <c r="C23" s="50">
        <f t="shared" si="1"/>
        <v>25000</v>
      </c>
      <c r="D23" s="49">
        <v>0</v>
      </c>
      <c r="E23" s="78">
        <v>25000</v>
      </c>
    </row>
    <row r="24" spans="1:5" ht="14.25">
      <c r="A24" s="52">
        <v>30203</v>
      </c>
      <c r="B24" s="77" t="s">
        <v>118</v>
      </c>
      <c r="C24" s="49">
        <f t="shared" si="1"/>
        <v>0</v>
      </c>
      <c r="D24" s="49">
        <v>0</v>
      </c>
      <c r="E24" s="49">
        <v>0</v>
      </c>
    </row>
    <row r="25" spans="1:5" ht="14.25">
      <c r="A25" s="52">
        <v>30204</v>
      </c>
      <c r="B25" s="77" t="s">
        <v>119</v>
      </c>
      <c r="C25" s="49">
        <f t="shared" si="1"/>
        <v>0</v>
      </c>
      <c r="D25" s="49">
        <v>0</v>
      </c>
      <c r="E25" s="49">
        <v>0</v>
      </c>
    </row>
    <row r="26" spans="1:5" ht="14.25">
      <c r="A26" s="52">
        <v>30205</v>
      </c>
      <c r="B26" s="77" t="s">
        <v>120</v>
      </c>
      <c r="C26" s="49">
        <f t="shared" si="1"/>
        <v>0</v>
      </c>
      <c r="D26" s="49">
        <v>0</v>
      </c>
      <c r="E26" s="49">
        <v>0</v>
      </c>
    </row>
    <row r="27" spans="1:5" ht="14.25">
      <c r="A27" s="52">
        <v>30206</v>
      </c>
      <c r="B27" s="77" t="s">
        <v>121</v>
      </c>
      <c r="C27" s="49">
        <f t="shared" si="1"/>
        <v>11000</v>
      </c>
      <c r="D27" s="49">
        <v>0</v>
      </c>
      <c r="E27" s="49">
        <v>11000</v>
      </c>
    </row>
    <row r="28" spans="1:5" ht="14.25">
      <c r="A28" s="52">
        <v>30207</v>
      </c>
      <c r="B28" s="77" t="s">
        <v>122</v>
      </c>
      <c r="C28" s="49">
        <f t="shared" si="1"/>
        <v>0</v>
      </c>
      <c r="D28" s="49">
        <v>0</v>
      </c>
      <c r="E28" s="49">
        <v>0</v>
      </c>
    </row>
    <row r="29" spans="1:5" ht="14.25">
      <c r="A29" s="52">
        <v>30208</v>
      </c>
      <c r="B29" s="77" t="s">
        <v>123</v>
      </c>
      <c r="C29" s="49">
        <f t="shared" si="1"/>
        <v>98452.75</v>
      </c>
      <c r="D29" s="49">
        <v>0</v>
      </c>
      <c r="E29" s="79">
        <v>98452.75</v>
      </c>
    </row>
    <row r="30" spans="1:5" ht="14.25">
      <c r="A30" s="52">
        <v>30209</v>
      </c>
      <c r="B30" s="77" t="s">
        <v>124</v>
      </c>
      <c r="C30" s="49">
        <v>0</v>
      </c>
      <c r="D30" s="49">
        <v>0</v>
      </c>
      <c r="E30" s="49">
        <v>0</v>
      </c>
    </row>
    <row r="31" spans="1:5" ht="14.25">
      <c r="A31" s="52">
        <v>30211</v>
      </c>
      <c r="B31" s="77" t="s">
        <v>125</v>
      </c>
      <c r="C31" s="49">
        <f>D31+E31</f>
        <v>15000</v>
      </c>
      <c r="D31" s="49">
        <v>0</v>
      </c>
      <c r="E31" s="49">
        <v>15000</v>
      </c>
    </row>
    <row r="32" spans="1:5" ht="14.25">
      <c r="A32" s="52">
        <v>30212</v>
      </c>
      <c r="B32" s="77" t="s">
        <v>126</v>
      </c>
      <c r="C32" s="49">
        <f>D32+E32</f>
        <v>0</v>
      </c>
      <c r="D32" s="49">
        <v>0</v>
      </c>
      <c r="E32" s="49">
        <v>0</v>
      </c>
    </row>
    <row r="33" spans="1:5" ht="14.25">
      <c r="A33" s="52">
        <v>30213</v>
      </c>
      <c r="B33" s="77" t="s">
        <v>127</v>
      </c>
      <c r="C33" s="49">
        <f>D33+E33</f>
        <v>0</v>
      </c>
      <c r="D33" s="49">
        <v>0</v>
      </c>
      <c r="E33" s="49">
        <v>0</v>
      </c>
    </row>
    <row r="34" spans="1:5" ht="14.25">
      <c r="A34" s="52">
        <v>30214</v>
      </c>
      <c r="B34" s="77" t="s">
        <v>128</v>
      </c>
      <c r="C34" s="49">
        <f aca="true" t="shared" si="2" ref="C34:C48">D34+E34</f>
        <v>0</v>
      </c>
      <c r="D34" s="49">
        <v>0</v>
      </c>
      <c r="E34" s="49">
        <v>0</v>
      </c>
    </row>
    <row r="35" spans="1:5" ht="14.25">
      <c r="A35" s="52">
        <v>30215</v>
      </c>
      <c r="B35" s="77" t="s">
        <v>129</v>
      </c>
      <c r="C35" s="49">
        <f t="shared" si="2"/>
        <v>0</v>
      </c>
      <c r="D35" s="49">
        <v>0</v>
      </c>
      <c r="E35" s="49">
        <v>0</v>
      </c>
    </row>
    <row r="36" spans="1:5" ht="14.25">
      <c r="A36" s="52">
        <v>30216</v>
      </c>
      <c r="B36" s="77" t="s">
        <v>130</v>
      </c>
      <c r="C36" s="49">
        <f t="shared" si="2"/>
        <v>0</v>
      </c>
      <c r="D36" s="49">
        <v>0</v>
      </c>
      <c r="E36" s="49">
        <v>0</v>
      </c>
    </row>
    <row r="37" spans="1:5" ht="14.25">
      <c r="A37" s="52">
        <v>30217</v>
      </c>
      <c r="B37" s="77" t="s">
        <v>131</v>
      </c>
      <c r="C37" s="49">
        <f t="shared" si="2"/>
        <v>0</v>
      </c>
      <c r="D37" s="49">
        <v>0</v>
      </c>
      <c r="E37" s="49">
        <v>0</v>
      </c>
    </row>
    <row r="38" spans="1:5" ht="14.25">
      <c r="A38" s="52">
        <v>30218</v>
      </c>
      <c r="B38" s="77" t="s">
        <v>132</v>
      </c>
      <c r="C38" s="49">
        <f t="shared" si="2"/>
        <v>0</v>
      </c>
      <c r="D38" s="49">
        <v>0</v>
      </c>
      <c r="E38" s="49">
        <v>0</v>
      </c>
    </row>
    <row r="39" spans="1:5" ht="14.25">
      <c r="A39" s="52">
        <v>30224</v>
      </c>
      <c r="B39" s="77" t="s">
        <v>133</v>
      </c>
      <c r="C39" s="49">
        <f t="shared" si="2"/>
        <v>0</v>
      </c>
      <c r="D39" s="49">
        <v>0</v>
      </c>
      <c r="E39" s="49">
        <v>0</v>
      </c>
    </row>
    <row r="40" spans="1:5" ht="14.25">
      <c r="A40" s="52">
        <v>30225</v>
      </c>
      <c r="B40" s="77" t="s">
        <v>134</v>
      </c>
      <c r="C40" s="49">
        <f t="shared" si="2"/>
        <v>0</v>
      </c>
      <c r="D40" s="49">
        <v>0</v>
      </c>
      <c r="E40" s="49">
        <v>0</v>
      </c>
    </row>
    <row r="41" spans="1:5" ht="14.25">
      <c r="A41" s="52">
        <v>30226</v>
      </c>
      <c r="B41" s="77" t="s">
        <v>135</v>
      </c>
      <c r="C41" s="49">
        <f t="shared" si="2"/>
        <v>0</v>
      </c>
      <c r="D41" s="49">
        <v>0</v>
      </c>
      <c r="E41" s="49">
        <v>0</v>
      </c>
    </row>
    <row r="42" spans="1:5" ht="14.25">
      <c r="A42" s="52">
        <v>30227</v>
      </c>
      <c r="B42" s="77" t="s">
        <v>136</v>
      </c>
      <c r="C42" s="49">
        <f t="shared" si="2"/>
        <v>0</v>
      </c>
      <c r="D42" s="49">
        <v>0</v>
      </c>
      <c r="E42" s="49">
        <v>0</v>
      </c>
    </row>
    <row r="43" spans="1:5" ht="14.25">
      <c r="A43" s="52">
        <v>30228</v>
      </c>
      <c r="B43" s="77" t="s">
        <v>137</v>
      </c>
      <c r="C43" s="49">
        <f t="shared" si="2"/>
        <v>0</v>
      </c>
      <c r="D43" s="49">
        <v>0</v>
      </c>
      <c r="E43" s="49">
        <v>0</v>
      </c>
    </row>
    <row r="44" spans="1:5" ht="14.25">
      <c r="A44" s="52">
        <v>30229</v>
      </c>
      <c r="B44" s="77" t="s">
        <v>138</v>
      </c>
      <c r="C44" s="49">
        <f t="shared" si="2"/>
        <v>0</v>
      </c>
      <c r="D44" s="49">
        <v>0</v>
      </c>
      <c r="E44" s="49">
        <v>0</v>
      </c>
    </row>
    <row r="45" spans="1:5" ht="14.25">
      <c r="A45" s="52">
        <v>30231</v>
      </c>
      <c r="B45" s="77" t="s">
        <v>139</v>
      </c>
      <c r="C45" s="49">
        <f t="shared" si="2"/>
        <v>0</v>
      </c>
      <c r="D45" s="49">
        <v>0</v>
      </c>
      <c r="E45" s="49">
        <v>0</v>
      </c>
    </row>
    <row r="46" spans="1:5" ht="14.25">
      <c r="A46" s="52">
        <v>30239</v>
      </c>
      <c r="B46" s="77" t="s">
        <v>140</v>
      </c>
      <c r="C46" s="49">
        <f t="shared" si="2"/>
        <v>0</v>
      </c>
      <c r="D46" s="49">
        <v>0</v>
      </c>
      <c r="E46" s="49">
        <v>0</v>
      </c>
    </row>
    <row r="47" spans="1:5" ht="14.25">
      <c r="A47" s="52">
        <v>30240</v>
      </c>
      <c r="B47" s="77" t="s">
        <v>141</v>
      </c>
      <c r="C47" s="49">
        <f t="shared" si="2"/>
        <v>0</v>
      </c>
      <c r="D47" s="49">
        <v>0</v>
      </c>
      <c r="E47" s="49">
        <v>0</v>
      </c>
    </row>
    <row r="48" spans="1:5" ht="14.25">
      <c r="A48" s="52">
        <v>30299</v>
      </c>
      <c r="B48" s="77" t="s">
        <v>142</v>
      </c>
      <c r="C48" s="50">
        <f t="shared" si="2"/>
        <v>900</v>
      </c>
      <c r="D48" s="49">
        <v>0</v>
      </c>
      <c r="E48" s="50">
        <v>900</v>
      </c>
    </row>
    <row r="49" spans="1:5" s="36" customFormat="1" ht="14.25">
      <c r="A49" s="39">
        <v>303</v>
      </c>
      <c r="B49" s="76" t="s">
        <v>143</v>
      </c>
      <c r="C49" s="75">
        <f>SUM(C50:C61)</f>
        <v>49596.53</v>
      </c>
      <c r="D49" s="75">
        <f>SUM(D50:D61)</f>
        <v>49596.53</v>
      </c>
      <c r="E49" s="49">
        <f aca="true" t="shared" si="3" ref="E49:E55">F49+G49</f>
        <v>0</v>
      </c>
    </row>
    <row r="50" spans="1:5" ht="14.25">
      <c r="A50" s="52">
        <v>30301</v>
      </c>
      <c r="B50" s="77" t="s">
        <v>144</v>
      </c>
      <c r="C50" s="49">
        <f>D50+E50</f>
        <v>0</v>
      </c>
      <c r="D50" s="49">
        <f>E50+F50</f>
        <v>0</v>
      </c>
      <c r="E50" s="49">
        <f t="shared" si="3"/>
        <v>0</v>
      </c>
    </row>
    <row r="51" spans="1:5" ht="14.25">
      <c r="A51" s="52">
        <v>30302</v>
      </c>
      <c r="B51" s="77" t="s">
        <v>145</v>
      </c>
      <c r="C51" s="49">
        <f aca="true" t="shared" si="4" ref="C51:C61">D51+E51</f>
        <v>39515.65</v>
      </c>
      <c r="D51" s="79">
        <v>39515.65</v>
      </c>
      <c r="E51" s="49">
        <f t="shared" si="3"/>
        <v>0</v>
      </c>
    </row>
    <row r="52" spans="1:5" ht="14.25">
      <c r="A52" s="52">
        <v>30303</v>
      </c>
      <c r="B52" s="77" t="s">
        <v>146</v>
      </c>
      <c r="C52" s="49">
        <f t="shared" si="4"/>
        <v>0</v>
      </c>
      <c r="D52" s="49">
        <f>E52+F52</f>
        <v>0</v>
      </c>
      <c r="E52" s="49">
        <f t="shared" si="3"/>
        <v>0</v>
      </c>
    </row>
    <row r="53" spans="1:5" ht="14.25">
      <c r="A53" s="52">
        <v>30304</v>
      </c>
      <c r="B53" s="77" t="s">
        <v>147</v>
      </c>
      <c r="C53" s="49">
        <f t="shared" si="4"/>
        <v>0</v>
      </c>
      <c r="D53" s="49">
        <f>E53+F53</f>
        <v>0</v>
      </c>
      <c r="E53" s="49">
        <f t="shared" si="3"/>
        <v>0</v>
      </c>
    </row>
    <row r="54" spans="1:5" ht="14.25">
      <c r="A54" s="52">
        <v>30305</v>
      </c>
      <c r="B54" s="77" t="s">
        <v>148</v>
      </c>
      <c r="C54" s="49">
        <f t="shared" si="4"/>
        <v>0</v>
      </c>
      <c r="D54" s="49">
        <f>E54+F54</f>
        <v>0</v>
      </c>
      <c r="E54" s="49">
        <f t="shared" si="3"/>
        <v>0</v>
      </c>
    </row>
    <row r="55" spans="1:5" ht="14.25">
      <c r="A55" s="52">
        <v>30306</v>
      </c>
      <c r="B55" s="77" t="s">
        <v>149</v>
      </c>
      <c r="C55" s="49">
        <f t="shared" si="4"/>
        <v>0</v>
      </c>
      <c r="D55" s="49">
        <f>E55+F55</f>
        <v>0</v>
      </c>
      <c r="E55" s="49">
        <f t="shared" si="3"/>
        <v>0</v>
      </c>
    </row>
    <row r="56" spans="1:5" ht="14.25">
      <c r="A56" s="52">
        <v>30307</v>
      </c>
      <c r="B56" s="77" t="s">
        <v>150</v>
      </c>
      <c r="C56" s="49">
        <f t="shared" si="4"/>
        <v>10080.88</v>
      </c>
      <c r="D56" s="49">
        <v>10080.88</v>
      </c>
      <c r="E56" s="49">
        <v>0</v>
      </c>
    </row>
    <row r="57" spans="1:5" ht="14.25">
      <c r="A57" s="52">
        <v>30308</v>
      </c>
      <c r="B57" s="77" t="s">
        <v>151</v>
      </c>
      <c r="C57" s="49">
        <f t="shared" si="4"/>
        <v>0</v>
      </c>
      <c r="D57" s="49">
        <f>E57+F57</f>
        <v>0</v>
      </c>
      <c r="E57" s="49">
        <f>F57+G57</f>
        <v>0</v>
      </c>
    </row>
    <row r="58" spans="1:5" ht="14.25">
      <c r="A58" s="52">
        <v>30309</v>
      </c>
      <c r="B58" s="77" t="s">
        <v>152</v>
      </c>
      <c r="C58" s="49">
        <f t="shared" si="4"/>
        <v>0</v>
      </c>
      <c r="D58" s="49">
        <f>E58+F58</f>
        <v>0</v>
      </c>
      <c r="E58" s="49">
        <f>F58+G58</f>
        <v>0</v>
      </c>
    </row>
    <row r="59" spans="1:5" ht="14.25">
      <c r="A59" s="52">
        <v>30310</v>
      </c>
      <c r="B59" s="77" t="s">
        <v>153</v>
      </c>
      <c r="C59" s="49">
        <f t="shared" si="4"/>
        <v>0</v>
      </c>
      <c r="D59" s="49">
        <f>E59+F59</f>
        <v>0</v>
      </c>
      <c r="E59" s="49">
        <f>F59+G59</f>
        <v>0</v>
      </c>
    </row>
    <row r="60" spans="1:5" ht="14.25">
      <c r="A60" s="52">
        <v>30311</v>
      </c>
      <c r="B60" s="77" t="s">
        <v>154</v>
      </c>
      <c r="C60" s="49">
        <f t="shared" si="4"/>
        <v>0</v>
      </c>
      <c r="D60" s="49">
        <f>E60+F60</f>
        <v>0</v>
      </c>
      <c r="E60" s="49">
        <f>F60+G60</f>
        <v>0</v>
      </c>
    </row>
    <row r="61" spans="1:5" ht="14.25">
      <c r="A61" s="52">
        <v>30399</v>
      </c>
      <c r="B61" s="77" t="s">
        <v>155</v>
      </c>
      <c r="C61" s="49">
        <f t="shared" si="4"/>
        <v>0</v>
      </c>
      <c r="D61" s="49">
        <f>E61+F61</f>
        <v>0</v>
      </c>
      <c r="E61" s="49">
        <f>F61+G61</f>
        <v>0</v>
      </c>
    </row>
    <row r="62" spans="1:5" s="36" customFormat="1" ht="14.25">
      <c r="A62" s="39">
        <v>310</v>
      </c>
      <c r="B62" s="76" t="s">
        <v>156</v>
      </c>
      <c r="C62" s="51">
        <f>SUM(C63:C66)</f>
        <v>0</v>
      </c>
      <c r="D62" s="51">
        <f>SUM(D63:D66)</f>
        <v>0</v>
      </c>
      <c r="E62" s="51">
        <f>SUM(E63:E66)</f>
        <v>0</v>
      </c>
    </row>
    <row r="63" spans="1:5" ht="14.25">
      <c r="A63" s="52">
        <v>31002</v>
      </c>
      <c r="B63" s="77" t="s">
        <v>157</v>
      </c>
      <c r="C63" s="49">
        <f>D63+E63</f>
        <v>0</v>
      </c>
      <c r="D63" s="49">
        <f>E63+F63</f>
        <v>0</v>
      </c>
      <c r="E63" s="49">
        <f>F63+G63</f>
        <v>0</v>
      </c>
    </row>
    <row r="64" spans="1:5" ht="14.25">
      <c r="A64" s="52">
        <v>31003</v>
      </c>
      <c r="B64" s="77" t="s">
        <v>158</v>
      </c>
      <c r="C64" s="49">
        <f>D64+E64</f>
        <v>0</v>
      </c>
      <c r="D64" s="49">
        <f>E64+F64</f>
        <v>0</v>
      </c>
      <c r="E64" s="49">
        <f>F64+G64</f>
        <v>0</v>
      </c>
    </row>
    <row r="65" spans="1:5" ht="14.25">
      <c r="A65" s="52">
        <v>31007</v>
      </c>
      <c r="B65" s="77" t="s">
        <v>159</v>
      </c>
      <c r="C65" s="49">
        <f>D65+E65</f>
        <v>0</v>
      </c>
      <c r="D65" s="49">
        <f>E65+F65</f>
        <v>0</v>
      </c>
      <c r="E65" s="49">
        <f>F65+G65</f>
        <v>0</v>
      </c>
    </row>
    <row r="66" spans="1:5" ht="14.25">
      <c r="A66" s="52">
        <v>31099</v>
      </c>
      <c r="B66" s="77" t="s">
        <v>160</v>
      </c>
      <c r="C66" s="49">
        <f>D66+E66</f>
        <v>0</v>
      </c>
      <c r="D66" s="49">
        <f>E66+F66</f>
        <v>0</v>
      </c>
      <c r="E66" s="49">
        <f>F66+G66</f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5902777777777778" right="0.5902777777777778" top="0.5902777777777778" bottom="0.39305555555555555" header="0" footer="0"/>
  <pageSetup fitToHeight="1" fitToWidth="1" horizontalDpi="600" verticalDpi="600" orientation="portrait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workbookViewId="0" topLeftCell="A1">
      <selection activeCell="S11" sqref="S11"/>
    </sheetView>
  </sheetViews>
  <sheetFormatPr defaultColWidth="9.00390625" defaultRowHeight="14.25"/>
  <cols>
    <col min="1" max="1" width="5.625" style="27" customWidth="1"/>
    <col min="2" max="2" width="8.00390625" style="27" customWidth="1"/>
    <col min="3" max="3" width="9.00390625" style="27" customWidth="1"/>
    <col min="4" max="4" width="6.875" style="27" customWidth="1"/>
    <col min="5" max="5" width="7.125" style="27" customWidth="1"/>
    <col min="6" max="6" width="7.25390625" style="27" customWidth="1"/>
    <col min="7" max="7" width="7.125" style="27" customWidth="1"/>
    <col min="8" max="8" width="9.00390625" style="27" customWidth="1"/>
    <col min="9" max="9" width="6.25390625" style="27" customWidth="1"/>
    <col min="10" max="10" width="9.00390625" style="27" customWidth="1"/>
    <col min="11" max="11" width="7.125" style="27" customWidth="1"/>
    <col min="12" max="14" width="6.875" style="27" customWidth="1"/>
    <col min="15" max="15" width="9.00390625" style="27" customWidth="1"/>
    <col min="16" max="16" width="8.00390625" style="27" customWidth="1"/>
    <col min="17" max="17" width="7.875" style="27" customWidth="1"/>
    <col min="18" max="18" width="7.00390625" style="27" customWidth="1"/>
    <col min="19" max="16384" width="9.00390625" style="27" customWidth="1"/>
  </cols>
  <sheetData>
    <row r="1" ht="18" customHeight="1">
      <c r="A1" s="27" t="s">
        <v>161</v>
      </c>
    </row>
    <row r="2" spans="1:18" s="1" customFormat="1" ht="21" customHeight="1">
      <c r="A2" s="5" t="s">
        <v>162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7:18" ht="16.5" customHeight="1">
      <c r="Q3" s="24" t="s">
        <v>3</v>
      </c>
      <c r="R3" s="24"/>
    </row>
    <row r="4" spans="1:18" s="26" customFormat="1" ht="24.75" customHeight="1">
      <c r="A4" s="70" t="s">
        <v>163</v>
      </c>
      <c r="B4" s="70"/>
      <c r="C4" s="70"/>
      <c r="D4" s="70"/>
      <c r="E4" s="70"/>
      <c r="F4" s="70"/>
      <c r="G4" s="70" t="s">
        <v>164</v>
      </c>
      <c r="H4" s="70"/>
      <c r="I4" s="70"/>
      <c r="J4" s="70"/>
      <c r="K4" s="70"/>
      <c r="L4" s="70"/>
      <c r="M4" s="70" t="s">
        <v>165</v>
      </c>
      <c r="N4" s="70"/>
      <c r="O4" s="70"/>
      <c r="P4" s="70"/>
      <c r="Q4" s="70"/>
      <c r="R4" s="70"/>
    </row>
    <row r="5" spans="1:18" s="26" customFormat="1" ht="24.75" customHeight="1">
      <c r="A5" s="70" t="s">
        <v>51</v>
      </c>
      <c r="B5" s="70" t="s">
        <v>166</v>
      </c>
      <c r="C5" s="70" t="s">
        <v>167</v>
      </c>
      <c r="D5" s="70"/>
      <c r="E5" s="70"/>
      <c r="F5" s="71" t="s">
        <v>131</v>
      </c>
      <c r="G5" s="70" t="s">
        <v>51</v>
      </c>
      <c r="H5" s="70" t="s">
        <v>166</v>
      </c>
      <c r="I5" s="70" t="s">
        <v>167</v>
      </c>
      <c r="J5" s="70"/>
      <c r="K5" s="70"/>
      <c r="L5" s="71" t="s">
        <v>131</v>
      </c>
      <c r="M5" s="70" t="s">
        <v>51</v>
      </c>
      <c r="N5" s="70" t="s">
        <v>166</v>
      </c>
      <c r="O5" s="70" t="s">
        <v>167</v>
      </c>
      <c r="P5" s="70"/>
      <c r="Q5" s="70"/>
      <c r="R5" s="70" t="s">
        <v>131</v>
      </c>
    </row>
    <row r="6" spans="1:18" s="26" customFormat="1" ht="51.75" customHeight="1">
      <c r="A6" s="70"/>
      <c r="B6" s="70"/>
      <c r="C6" s="70" t="s">
        <v>9</v>
      </c>
      <c r="D6" s="70" t="s">
        <v>168</v>
      </c>
      <c r="E6" s="70" t="s">
        <v>139</v>
      </c>
      <c r="F6" s="72"/>
      <c r="G6" s="70"/>
      <c r="H6" s="70"/>
      <c r="I6" s="70" t="s">
        <v>9</v>
      </c>
      <c r="J6" s="70" t="s">
        <v>168</v>
      </c>
      <c r="K6" s="70" t="s">
        <v>139</v>
      </c>
      <c r="L6" s="72"/>
      <c r="M6" s="70"/>
      <c r="N6" s="70"/>
      <c r="O6" s="70" t="s">
        <v>9</v>
      </c>
      <c r="P6" s="70" t="s">
        <v>168</v>
      </c>
      <c r="Q6" s="70" t="s">
        <v>139</v>
      </c>
      <c r="R6" s="70"/>
    </row>
    <row r="7" spans="1:18" s="46" customFormat="1" ht="36.75" customHeight="1">
      <c r="A7" s="73">
        <f>B7+C7+F7</f>
        <v>0</v>
      </c>
      <c r="B7" s="73">
        <v>0</v>
      </c>
      <c r="C7" s="73">
        <f>D7+E7</f>
        <v>0</v>
      </c>
      <c r="D7" s="73">
        <v>0</v>
      </c>
      <c r="E7" s="73">
        <v>0</v>
      </c>
      <c r="F7" s="73">
        <v>0</v>
      </c>
      <c r="G7" s="73">
        <f>H7+I7+L7</f>
        <v>0</v>
      </c>
      <c r="H7" s="73">
        <v>0</v>
      </c>
      <c r="I7" s="73">
        <f>J7+K7</f>
        <v>0</v>
      </c>
      <c r="J7" s="73">
        <v>0</v>
      </c>
      <c r="K7" s="73">
        <v>0</v>
      </c>
      <c r="L7" s="73">
        <v>0</v>
      </c>
      <c r="M7" s="73">
        <f>N7+O7+R7</f>
        <v>0</v>
      </c>
      <c r="N7" s="73">
        <v>0</v>
      </c>
      <c r="O7" s="73">
        <f>P7+Q7</f>
        <v>0</v>
      </c>
      <c r="P7" s="73">
        <v>0</v>
      </c>
      <c r="Q7" s="73">
        <v>0</v>
      </c>
      <c r="R7" s="73">
        <v>0</v>
      </c>
    </row>
  </sheetData>
  <sheetProtection/>
  <mergeCells count="17">
    <mergeCell ref="A2:R2"/>
    <mergeCell ref="Q3:R3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5902777777777778" right="0.5902777777777778" top="0.5902777777777778" bottom="0.39305555555555555" header="0.5118055555555555" footer="0.5118055555555555"/>
  <pageSetup fitToHeight="1" fitToWidth="1" horizontalDpi="600" verticalDpi="600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workbookViewId="0" topLeftCell="A3">
      <selection activeCell="M9" sqref="M9"/>
    </sheetView>
  </sheetViews>
  <sheetFormatPr defaultColWidth="9.00390625" defaultRowHeight="14.25"/>
  <cols>
    <col min="1" max="1" width="9.00390625" style="53" customWidth="1"/>
    <col min="2" max="2" width="25.75390625" style="35" customWidth="1"/>
    <col min="3" max="6" width="10.75390625" style="35" customWidth="1"/>
    <col min="7" max="7" width="13.125" style="35" customWidth="1"/>
    <col min="8" max="9" width="10.75390625" style="35" customWidth="1"/>
    <col min="10" max="10" width="12.75390625" style="54" customWidth="1"/>
    <col min="11" max="11" width="16.00390625" style="35" customWidth="1"/>
    <col min="12" max="12" width="9.00390625" style="35" customWidth="1"/>
    <col min="13" max="13" width="19.75390625" style="35" customWidth="1"/>
    <col min="14" max="14" width="15.50390625" style="35" customWidth="1"/>
    <col min="15" max="16384" width="9.00390625" style="35" customWidth="1"/>
  </cols>
  <sheetData>
    <row r="1" ht="14.25">
      <c r="A1" s="55" t="s">
        <v>169</v>
      </c>
    </row>
    <row r="2" spans="1:14" s="34" customFormat="1" ht="24" customHeight="1">
      <c r="A2" s="38" t="s">
        <v>170</v>
      </c>
      <c r="B2" s="38"/>
      <c r="C2" s="38"/>
      <c r="D2" s="38"/>
      <c r="E2" s="38"/>
      <c r="F2" s="38"/>
      <c r="G2" s="38"/>
      <c r="H2" s="38"/>
      <c r="I2" s="38"/>
      <c r="J2" s="38"/>
      <c r="K2" s="64"/>
      <c r="L2" s="64"/>
      <c r="M2" s="64"/>
      <c r="N2" s="64"/>
    </row>
    <row r="3" ht="16.5" customHeight="1">
      <c r="J3" s="54" t="s">
        <v>3</v>
      </c>
    </row>
    <row r="4" spans="1:10" s="36" customFormat="1" ht="30" customHeight="1">
      <c r="A4" s="39" t="s">
        <v>45</v>
      </c>
      <c r="B4" s="39"/>
      <c r="C4" s="39" t="s">
        <v>46</v>
      </c>
      <c r="D4" s="39" t="s">
        <v>47</v>
      </c>
      <c r="E4" s="39"/>
      <c r="F4" s="39"/>
      <c r="G4" s="39"/>
      <c r="H4" s="39"/>
      <c r="I4" s="39" t="s">
        <v>48</v>
      </c>
      <c r="J4" s="39"/>
    </row>
    <row r="5" spans="1:10" s="36" customFormat="1" ht="21" customHeight="1">
      <c r="A5" s="56" t="s">
        <v>49</v>
      </c>
      <c r="B5" s="56" t="s">
        <v>50</v>
      </c>
      <c r="C5" s="39"/>
      <c r="D5" s="56" t="s">
        <v>51</v>
      </c>
      <c r="E5" s="57" t="s">
        <v>52</v>
      </c>
      <c r="F5" s="58"/>
      <c r="G5" s="59"/>
      <c r="H5" s="56" t="s">
        <v>53</v>
      </c>
      <c r="I5" s="56" t="s">
        <v>54</v>
      </c>
      <c r="J5" s="65" t="s">
        <v>55</v>
      </c>
    </row>
    <row r="6" spans="1:10" s="36" customFormat="1" ht="30" customHeight="1">
      <c r="A6" s="60"/>
      <c r="B6" s="60"/>
      <c r="C6" s="39"/>
      <c r="D6" s="60"/>
      <c r="E6" s="39" t="s">
        <v>9</v>
      </c>
      <c r="F6" s="39" t="s">
        <v>171</v>
      </c>
      <c r="G6" s="39" t="s">
        <v>172</v>
      </c>
      <c r="H6" s="60"/>
      <c r="I6" s="60"/>
      <c r="J6" s="66"/>
    </row>
    <row r="7" spans="1:10" s="36" customFormat="1" ht="19.5" customHeight="1">
      <c r="A7" s="57" t="s">
        <v>51</v>
      </c>
      <c r="B7" s="59"/>
      <c r="C7" s="61">
        <f aca="true" t="shared" si="0" ref="C7:I7">SUM(C8:C12)</f>
        <v>0</v>
      </c>
      <c r="D7" s="61">
        <f t="shared" si="0"/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7" t="e">
        <f aca="true" t="shared" si="1" ref="J7:J12">I7/C7</f>
        <v>#DIV/0!</v>
      </c>
    </row>
    <row r="8" spans="1:10" ht="19.5" customHeight="1">
      <c r="A8" s="62"/>
      <c r="B8" s="62"/>
      <c r="C8" s="63">
        <f aca="true" t="shared" si="2" ref="C8:H8">D8+G8</f>
        <v>0</v>
      </c>
      <c r="D8" s="63">
        <f t="shared" si="2"/>
        <v>0</v>
      </c>
      <c r="E8" s="63">
        <f t="shared" si="2"/>
        <v>0</v>
      </c>
      <c r="F8" s="63">
        <f t="shared" si="2"/>
        <v>0</v>
      </c>
      <c r="G8" s="63">
        <f t="shared" si="2"/>
        <v>0</v>
      </c>
      <c r="H8" s="63">
        <f t="shared" si="2"/>
        <v>0</v>
      </c>
      <c r="I8" s="68">
        <f>D8-C8</f>
        <v>0</v>
      </c>
      <c r="J8" s="69" t="e">
        <f t="shared" si="1"/>
        <v>#DIV/0!</v>
      </c>
    </row>
    <row r="9" spans="1:10" ht="19.5" customHeight="1">
      <c r="A9" s="62"/>
      <c r="B9" s="62"/>
      <c r="C9" s="63">
        <f aca="true" t="shared" si="3" ref="C9:H9">D9+G9</f>
        <v>0</v>
      </c>
      <c r="D9" s="63">
        <f t="shared" si="3"/>
        <v>0</v>
      </c>
      <c r="E9" s="63">
        <f t="shared" si="3"/>
        <v>0</v>
      </c>
      <c r="F9" s="63">
        <f t="shared" si="3"/>
        <v>0</v>
      </c>
      <c r="G9" s="63">
        <f t="shared" si="3"/>
        <v>0</v>
      </c>
      <c r="H9" s="63">
        <f t="shared" si="3"/>
        <v>0</v>
      </c>
      <c r="I9" s="68">
        <f>D9-C9</f>
        <v>0</v>
      </c>
      <c r="J9" s="69" t="e">
        <f t="shared" si="1"/>
        <v>#DIV/0!</v>
      </c>
    </row>
    <row r="10" spans="1:10" ht="19.5" customHeight="1">
      <c r="A10" s="62"/>
      <c r="B10" s="62"/>
      <c r="C10" s="63">
        <f aca="true" t="shared" si="4" ref="C10:H10">D10+G10</f>
        <v>0</v>
      </c>
      <c r="D10" s="63">
        <f t="shared" si="4"/>
        <v>0</v>
      </c>
      <c r="E10" s="63">
        <f t="shared" si="4"/>
        <v>0</v>
      </c>
      <c r="F10" s="63">
        <f t="shared" si="4"/>
        <v>0</v>
      </c>
      <c r="G10" s="63">
        <f t="shared" si="4"/>
        <v>0</v>
      </c>
      <c r="H10" s="63">
        <f t="shared" si="4"/>
        <v>0</v>
      </c>
      <c r="I10" s="68">
        <f>D10-C10</f>
        <v>0</v>
      </c>
      <c r="J10" s="69" t="e">
        <f t="shared" si="1"/>
        <v>#DIV/0!</v>
      </c>
    </row>
    <row r="11" spans="1:10" ht="19.5" customHeight="1">
      <c r="A11" s="62"/>
      <c r="B11" s="62"/>
      <c r="C11" s="63">
        <f aca="true" t="shared" si="5" ref="C11:H11">D11+G11</f>
        <v>0</v>
      </c>
      <c r="D11" s="63">
        <f t="shared" si="5"/>
        <v>0</v>
      </c>
      <c r="E11" s="63">
        <f t="shared" si="5"/>
        <v>0</v>
      </c>
      <c r="F11" s="63">
        <f t="shared" si="5"/>
        <v>0</v>
      </c>
      <c r="G11" s="63">
        <f t="shared" si="5"/>
        <v>0</v>
      </c>
      <c r="H11" s="63">
        <f t="shared" si="5"/>
        <v>0</v>
      </c>
      <c r="I11" s="68">
        <f>D11-C11</f>
        <v>0</v>
      </c>
      <c r="J11" s="69" t="e">
        <f t="shared" si="1"/>
        <v>#DIV/0!</v>
      </c>
    </row>
    <row r="12" spans="1:10" ht="19.5" customHeight="1">
      <c r="A12" s="62"/>
      <c r="B12" s="62"/>
      <c r="C12" s="63">
        <f aca="true" t="shared" si="6" ref="C12:H12">D12+G12</f>
        <v>0</v>
      </c>
      <c r="D12" s="63">
        <f t="shared" si="6"/>
        <v>0</v>
      </c>
      <c r="E12" s="63">
        <f t="shared" si="6"/>
        <v>0</v>
      </c>
      <c r="F12" s="63">
        <f t="shared" si="6"/>
        <v>0</v>
      </c>
      <c r="G12" s="63">
        <f t="shared" si="6"/>
        <v>0</v>
      </c>
      <c r="H12" s="63">
        <f t="shared" si="6"/>
        <v>0</v>
      </c>
      <c r="I12" s="68">
        <f>D12-C12</f>
        <v>0</v>
      </c>
      <c r="J12" s="69" t="e">
        <f t="shared" si="1"/>
        <v>#DIV/0!</v>
      </c>
    </row>
    <row r="13" ht="14.25">
      <c r="A13" s="53" t="s">
        <v>173</v>
      </c>
    </row>
  </sheetData>
  <sheetProtection/>
  <mergeCells count="13"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  <mergeCell ref="H5:H6"/>
    <mergeCell ref="I5:I6"/>
    <mergeCell ref="J5:J6"/>
  </mergeCells>
  <printOptions horizontalCentered="1"/>
  <pageMargins left="0.5902777777777778" right="0.5902777777777778" top="0.5902777777777778" bottom="0.39305555555555555" header="0.5118055555555555" footer="0.511805555555555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workbookViewId="0" topLeftCell="A25">
      <selection activeCell="G41" sqref="G41"/>
    </sheetView>
  </sheetViews>
  <sheetFormatPr defaultColWidth="9.00390625" defaultRowHeight="14.25"/>
  <cols>
    <col min="1" max="1" width="41.625" style="35" customWidth="1"/>
    <col min="2" max="2" width="15.125" style="46" customWidth="1"/>
    <col min="3" max="3" width="43.375" style="35" customWidth="1"/>
    <col min="4" max="4" width="15.125" style="46" customWidth="1"/>
    <col min="5" max="16384" width="9.00390625" style="35" customWidth="1"/>
  </cols>
  <sheetData>
    <row r="1" ht="16.5" customHeight="1">
      <c r="A1" s="35" t="s">
        <v>174</v>
      </c>
    </row>
    <row r="2" spans="1:4" ht="21.75" customHeight="1">
      <c r="A2" s="38" t="s">
        <v>175</v>
      </c>
      <c r="B2" s="38"/>
      <c r="C2" s="38"/>
      <c r="D2" s="38"/>
    </row>
    <row r="3" spans="3:4" ht="15" customHeight="1">
      <c r="C3" s="47" t="s">
        <v>176</v>
      </c>
      <c r="D3" s="47"/>
    </row>
    <row r="4" spans="1:4" ht="19.5" customHeight="1">
      <c r="A4" s="39" t="s">
        <v>4</v>
      </c>
      <c r="B4" s="39"/>
      <c r="C4" s="39" t="s">
        <v>5</v>
      </c>
      <c r="D4" s="39"/>
    </row>
    <row r="5" spans="1:4" ht="19.5" customHeight="1">
      <c r="A5" s="39" t="s">
        <v>177</v>
      </c>
      <c r="B5" s="39" t="s">
        <v>7</v>
      </c>
      <c r="C5" s="39" t="s">
        <v>177</v>
      </c>
      <c r="D5" s="39" t="s">
        <v>7</v>
      </c>
    </row>
    <row r="6" spans="1:4" ht="19.5" customHeight="1">
      <c r="A6" s="48" t="s">
        <v>178</v>
      </c>
      <c r="B6" s="49">
        <f>B7+B10</f>
        <v>2495517.19</v>
      </c>
      <c r="C6" s="48" t="s">
        <v>179</v>
      </c>
      <c r="D6" s="50">
        <f>D7+D10</f>
        <v>2495517.19</v>
      </c>
    </row>
    <row r="7" spans="1:4" ht="19.5" customHeight="1">
      <c r="A7" s="48" t="s">
        <v>180</v>
      </c>
      <c r="B7" s="49">
        <f>B8+B9</f>
        <v>2495517.19</v>
      </c>
      <c r="C7" s="48" t="s">
        <v>181</v>
      </c>
      <c r="D7" s="50">
        <f>D8+D9</f>
        <v>2495517.19</v>
      </c>
    </row>
    <row r="8" spans="1:4" ht="19.5" customHeight="1">
      <c r="A8" s="48" t="s">
        <v>182</v>
      </c>
      <c r="B8" s="49">
        <v>2495517.19</v>
      </c>
      <c r="C8" s="48" t="s">
        <v>183</v>
      </c>
      <c r="D8" s="50">
        <v>2495517.19</v>
      </c>
    </row>
    <row r="9" spans="1:4" ht="19.5" customHeight="1">
      <c r="A9" s="48" t="s">
        <v>184</v>
      </c>
      <c r="B9" s="49">
        <v>0</v>
      </c>
      <c r="C9" s="48" t="s">
        <v>185</v>
      </c>
      <c r="D9" s="49">
        <v>0</v>
      </c>
    </row>
    <row r="10" spans="1:4" ht="19.5" customHeight="1">
      <c r="A10" s="48" t="s">
        <v>186</v>
      </c>
      <c r="B10" s="49">
        <f>B11+B12</f>
        <v>0</v>
      </c>
      <c r="C10" s="48" t="s">
        <v>187</v>
      </c>
      <c r="D10" s="49">
        <f>D11+D12</f>
        <v>0</v>
      </c>
    </row>
    <row r="11" spans="1:4" ht="19.5" customHeight="1">
      <c r="A11" s="48" t="s">
        <v>182</v>
      </c>
      <c r="B11" s="49">
        <f aca="true" t="shared" si="0" ref="B11:B24">B12+B13</f>
        <v>0</v>
      </c>
      <c r="C11" s="48" t="s">
        <v>188</v>
      </c>
      <c r="D11" s="49">
        <f aca="true" t="shared" si="1" ref="D11:D25">D12+D13</f>
        <v>0</v>
      </c>
    </row>
    <row r="12" spans="1:4" ht="19.5" customHeight="1">
      <c r="A12" s="48" t="s">
        <v>184</v>
      </c>
      <c r="B12" s="49">
        <f t="shared" si="0"/>
        <v>0</v>
      </c>
      <c r="C12" s="48" t="s">
        <v>189</v>
      </c>
      <c r="D12" s="49">
        <f t="shared" si="1"/>
        <v>0</v>
      </c>
    </row>
    <row r="13" spans="1:4" ht="19.5" customHeight="1">
      <c r="A13" s="48" t="s">
        <v>190</v>
      </c>
      <c r="B13" s="49">
        <f t="shared" si="0"/>
        <v>0</v>
      </c>
      <c r="C13" s="48" t="s">
        <v>191</v>
      </c>
      <c r="D13" s="49">
        <f t="shared" si="1"/>
        <v>0</v>
      </c>
    </row>
    <row r="14" spans="1:4" ht="19.5" customHeight="1">
      <c r="A14" s="48" t="s">
        <v>192</v>
      </c>
      <c r="B14" s="49">
        <f t="shared" si="0"/>
        <v>0</v>
      </c>
      <c r="C14" s="48" t="s">
        <v>181</v>
      </c>
      <c r="D14" s="49">
        <f t="shared" si="1"/>
        <v>0</v>
      </c>
    </row>
    <row r="15" spans="1:4" ht="19.5" customHeight="1">
      <c r="A15" s="48" t="s">
        <v>193</v>
      </c>
      <c r="B15" s="49">
        <f t="shared" si="0"/>
        <v>0</v>
      </c>
      <c r="C15" s="48" t="s">
        <v>183</v>
      </c>
      <c r="D15" s="49">
        <f t="shared" si="1"/>
        <v>0</v>
      </c>
    </row>
    <row r="16" spans="1:4" ht="19.5" customHeight="1">
      <c r="A16" s="48" t="s">
        <v>194</v>
      </c>
      <c r="B16" s="49">
        <f t="shared" si="0"/>
        <v>0</v>
      </c>
      <c r="C16" s="48" t="s">
        <v>185</v>
      </c>
      <c r="D16" s="49">
        <f t="shared" si="1"/>
        <v>0</v>
      </c>
    </row>
    <row r="17" spans="1:4" ht="19.5" customHeight="1">
      <c r="A17" s="48" t="s">
        <v>195</v>
      </c>
      <c r="B17" s="49">
        <f t="shared" si="0"/>
        <v>0</v>
      </c>
      <c r="C17" s="48" t="s">
        <v>187</v>
      </c>
      <c r="D17" s="49">
        <f t="shared" si="1"/>
        <v>0</v>
      </c>
    </row>
    <row r="18" spans="1:4" ht="19.5" customHeight="1">
      <c r="A18" s="48" t="s">
        <v>196</v>
      </c>
      <c r="B18" s="49">
        <f t="shared" si="0"/>
        <v>0</v>
      </c>
      <c r="C18" s="48" t="s">
        <v>188</v>
      </c>
      <c r="D18" s="49">
        <f t="shared" si="1"/>
        <v>0</v>
      </c>
    </row>
    <row r="19" spans="1:4" ht="19.5" customHeight="1">
      <c r="A19" s="48" t="s">
        <v>197</v>
      </c>
      <c r="B19" s="49">
        <f t="shared" si="0"/>
        <v>0</v>
      </c>
      <c r="C19" s="48" t="s">
        <v>189</v>
      </c>
      <c r="D19" s="49">
        <f t="shared" si="1"/>
        <v>0</v>
      </c>
    </row>
    <row r="20" spans="1:4" ht="19.5" customHeight="1">
      <c r="A20" s="48" t="s">
        <v>198</v>
      </c>
      <c r="B20" s="49">
        <f t="shared" si="0"/>
        <v>0</v>
      </c>
      <c r="C20" s="48" t="s">
        <v>199</v>
      </c>
      <c r="D20" s="49">
        <f t="shared" si="1"/>
        <v>0</v>
      </c>
    </row>
    <row r="21" spans="1:4" ht="19.5" customHeight="1">
      <c r="A21" s="48" t="s">
        <v>200</v>
      </c>
      <c r="B21" s="49">
        <f t="shared" si="0"/>
        <v>0</v>
      </c>
      <c r="C21" s="48" t="s">
        <v>201</v>
      </c>
      <c r="D21" s="49">
        <f t="shared" si="1"/>
        <v>0</v>
      </c>
    </row>
    <row r="22" spans="1:4" ht="19.5" customHeight="1">
      <c r="A22" s="48" t="s">
        <v>202</v>
      </c>
      <c r="B22" s="49">
        <f t="shared" si="0"/>
        <v>0</v>
      </c>
      <c r="C22" s="48" t="s">
        <v>203</v>
      </c>
      <c r="D22" s="49">
        <f t="shared" si="1"/>
        <v>0</v>
      </c>
    </row>
    <row r="23" spans="1:4" ht="19.5" customHeight="1">
      <c r="A23" s="48" t="s">
        <v>204</v>
      </c>
      <c r="B23" s="49">
        <f t="shared" si="0"/>
        <v>0</v>
      </c>
      <c r="C23" s="48" t="s">
        <v>205</v>
      </c>
      <c r="D23" s="49">
        <f t="shared" si="1"/>
        <v>0</v>
      </c>
    </row>
    <row r="24" spans="1:4" ht="19.5" customHeight="1">
      <c r="A24" s="48" t="s">
        <v>206</v>
      </c>
      <c r="B24" s="49">
        <f t="shared" si="0"/>
        <v>0</v>
      </c>
      <c r="C24" s="48" t="s">
        <v>207</v>
      </c>
      <c r="D24" s="49">
        <f t="shared" si="1"/>
        <v>0</v>
      </c>
    </row>
    <row r="25" spans="1:4" ht="19.5" customHeight="1">
      <c r="A25" s="48"/>
      <c r="B25" s="49"/>
      <c r="C25" s="48" t="s">
        <v>208</v>
      </c>
      <c r="D25" s="49">
        <f t="shared" si="1"/>
        <v>0</v>
      </c>
    </row>
    <row r="26" spans="1:4" s="36" customFormat="1" ht="19.5" customHeight="1">
      <c r="A26" s="39" t="s">
        <v>209</v>
      </c>
      <c r="B26" s="51">
        <f>B6+B13+B16+B17+B18+B19+B20+B23+B24</f>
        <v>2495517.19</v>
      </c>
      <c r="C26" s="39" t="s">
        <v>210</v>
      </c>
      <c r="D26" s="51">
        <f>D6+D13+D20+D21+D22+D23+D24+D25</f>
        <v>2495517.19</v>
      </c>
    </row>
    <row r="27" spans="1:4" ht="19.5" customHeight="1">
      <c r="A27" s="52"/>
      <c r="B27" s="49"/>
      <c r="C27" s="52"/>
      <c r="D27" s="49"/>
    </row>
    <row r="28" spans="1:4" ht="19.5" customHeight="1">
      <c r="A28" s="48" t="s">
        <v>211</v>
      </c>
      <c r="B28" s="49">
        <f>B29+B32</f>
        <v>0</v>
      </c>
      <c r="C28" s="48" t="s">
        <v>212</v>
      </c>
      <c r="D28" s="49">
        <f>D29+D32+D35+D38+D41+D42</f>
        <v>0</v>
      </c>
    </row>
    <row r="29" spans="1:4" ht="19.5" customHeight="1">
      <c r="A29" s="48" t="s">
        <v>213</v>
      </c>
      <c r="B29" s="49">
        <f>B30+B31</f>
        <v>0</v>
      </c>
      <c r="C29" s="48" t="s">
        <v>213</v>
      </c>
      <c r="D29" s="49">
        <f aca="true" t="shared" si="2" ref="D29:D42">D30+D33+D36+D39+D42+D43</f>
        <v>0</v>
      </c>
    </row>
    <row r="30" spans="1:4" ht="19.5" customHeight="1">
      <c r="A30" s="48" t="s">
        <v>214</v>
      </c>
      <c r="B30" s="49">
        <f aca="true" t="shared" si="3" ref="B30:B43">B31+B32</f>
        <v>0</v>
      </c>
      <c r="C30" s="48" t="s">
        <v>214</v>
      </c>
      <c r="D30" s="49">
        <f t="shared" si="2"/>
        <v>0</v>
      </c>
    </row>
    <row r="31" spans="1:4" ht="19.5" customHeight="1">
      <c r="A31" s="48" t="s">
        <v>215</v>
      </c>
      <c r="B31" s="49">
        <f t="shared" si="3"/>
        <v>0</v>
      </c>
      <c r="C31" s="48" t="s">
        <v>215</v>
      </c>
      <c r="D31" s="49">
        <f t="shared" si="2"/>
        <v>0</v>
      </c>
    </row>
    <row r="32" spans="1:4" ht="19.5" customHeight="1">
      <c r="A32" s="48" t="s">
        <v>216</v>
      </c>
      <c r="B32" s="49">
        <f t="shared" si="3"/>
        <v>0</v>
      </c>
      <c r="C32" s="48" t="s">
        <v>217</v>
      </c>
      <c r="D32" s="49">
        <f t="shared" si="2"/>
        <v>0</v>
      </c>
    </row>
    <row r="33" spans="1:4" ht="19.5" customHeight="1">
      <c r="A33" s="48" t="s">
        <v>218</v>
      </c>
      <c r="B33" s="49">
        <f t="shared" si="3"/>
        <v>0</v>
      </c>
      <c r="C33" s="48" t="s">
        <v>214</v>
      </c>
      <c r="D33" s="49">
        <f t="shared" si="2"/>
        <v>0</v>
      </c>
    </row>
    <row r="34" spans="1:4" ht="19.5" customHeight="1">
      <c r="A34" s="48" t="s">
        <v>219</v>
      </c>
      <c r="B34" s="49">
        <f t="shared" si="3"/>
        <v>0</v>
      </c>
      <c r="C34" s="48" t="s">
        <v>215</v>
      </c>
      <c r="D34" s="49">
        <f t="shared" si="2"/>
        <v>0</v>
      </c>
    </row>
    <row r="35" spans="1:4" ht="19.5" customHeight="1">
      <c r="A35" s="48" t="s">
        <v>220</v>
      </c>
      <c r="B35" s="49">
        <f t="shared" si="3"/>
        <v>0</v>
      </c>
      <c r="C35" s="48" t="s">
        <v>221</v>
      </c>
      <c r="D35" s="49">
        <f t="shared" si="2"/>
        <v>0</v>
      </c>
    </row>
    <row r="36" spans="1:4" ht="19.5" customHeight="1">
      <c r="A36" s="48" t="s">
        <v>222</v>
      </c>
      <c r="B36" s="49">
        <f t="shared" si="3"/>
        <v>0</v>
      </c>
      <c r="C36" s="48" t="s">
        <v>218</v>
      </c>
      <c r="D36" s="49">
        <f t="shared" si="2"/>
        <v>0</v>
      </c>
    </row>
    <row r="37" spans="1:4" ht="19.5" customHeight="1">
      <c r="A37" s="48" t="s">
        <v>214</v>
      </c>
      <c r="B37" s="49">
        <f t="shared" si="3"/>
        <v>0</v>
      </c>
      <c r="C37" s="48" t="s">
        <v>219</v>
      </c>
      <c r="D37" s="49">
        <f t="shared" si="2"/>
        <v>0</v>
      </c>
    </row>
    <row r="38" spans="1:4" ht="19.5" customHeight="1">
      <c r="A38" s="48" t="s">
        <v>215</v>
      </c>
      <c r="B38" s="49">
        <f t="shared" si="3"/>
        <v>0</v>
      </c>
      <c r="C38" s="48" t="s">
        <v>223</v>
      </c>
      <c r="D38" s="49">
        <f t="shared" si="2"/>
        <v>0</v>
      </c>
    </row>
    <row r="39" spans="1:4" ht="19.5" customHeight="1">
      <c r="A39" s="48" t="s">
        <v>224</v>
      </c>
      <c r="B39" s="49">
        <f t="shared" si="3"/>
        <v>0</v>
      </c>
      <c r="C39" s="48" t="s">
        <v>218</v>
      </c>
      <c r="D39" s="49">
        <f t="shared" si="2"/>
        <v>0</v>
      </c>
    </row>
    <row r="40" spans="1:4" ht="19.5" customHeight="1">
      <c r="A40" s="48" t="s">
        <v>218</v>
      </c>
      <c r="B40" s="49">
        <f t="shared" si="3"/>
        <v>0</v>
      </c>
      <c r="C40" s="48" t="s">
        <v>219</v>
      </c>
      <c r="D40" s="49">
        <f t="shared" si="2"/>
        <v>0</v>
      </c>
    </row>
    <row r="41" spans="1:4" ht="19.5" customHeight="1">
      <c r="A41" s="48" t="s">
        <v>219</v>
      </c>
      <c r="B41" s="49">
        <f t="shared" si="3"/>
        <v>0</v>
      </c>
      <c r="C41" s="48" t="s">
        <v>225</v>
      </c>
      <c r="D41" s="49">
        <f t="shared" si="2"/>
        <v>0</v>
      </c>
    </row>
    <row r="42" spans="1:4" ht="19.5" customHeight="1">
      <c r="A42" s="48" t="s">
        <v>226</v>
      </c>
      <c r="B42" s="49">
        <f t="shared" si="3"/>
        <v>0</v>
      </c>
      <c r="C42" s="48" t="s">
        <v>227</v>
      </c>
      <c r="D42" s="49">
        <f t="shared" si="2"/>
        <v>0</v>
      </c>
    </row>
    <row r="43" spans="1:4" ht="19.5" customHeight="1">
      <c r="A43" s="48" t="s">
        <v>228</v>
      </c>
      <c r="B43" s="49">
        <f t="shared" si="3"/>
        <v>0</v>
      </c>
      <c r="C43" s="48"/>
      <c r="D43" s="49"/>
    </row>
    <row r="44" spans="1:4" ht="19.5" customHeight="1">
      <c r="A44" s="48"/>
      <c r="B44" s="49"/>
      <c r="C44" s="48"/>
      <c r="D44" s="49"/>
    </row>
    <row r="45" spans="1:4" s="36" customFormat="1" ht="19.5" customHeight="1">
      <c r="A45" s="39" t="s">
        <v>41</v>
      </c>
      <c r="B45" s="51">
        <f>B26+B28+B35</f>
        <v>2495517.19</v>
      </c>
      <c r="C45" s="39" t="s">
        <v>42</v>
      </c>
      <c r="D45" s="51">
        <f>D26+D28</f>
        <v>2495517.19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5902777777777778" right="0.5902777777777778" top="0.5902777777777778" bottom="0.39305555555555555" header="0.5118055555555555" footer="0.5118055555555555"/>
  <pageSetup fitToHeight="1" fitToWidth="1" horizontalDpi="600" verticalDpi="600" orientation="portrait" paperSize="9" scale="7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workbookViewId="0" topLeftCell="A1">
      <selection activeCell="Q33" sqref="Q33"/>
    </sheetView>
  </sheetViews>
  <sheetFormatPr defaultColWidth="9.00390625" defaultRowHeight="14.25"/>
  <cols>
    <col min="1" max="1" width="11.50390625" style="37" customWidth="1"/>
    <col min="2" max="2" width="11.25390625" style="37" customWidth="1"/>
    <col min="3" max="3" width="12.50390625" style="37" customWidth="1"/>
    <col min="4" max="4" width="9.375" style="37" customWidth="1"/>
    <col min="5" max="5" width="8.50390625" style="37" customWidth="1"/>
    <col min="6" max="6" width="8.875" style="37" customWidth="1"/>
    <col min="7" max="7" width="8.50390625" style="37" customWidth="1"/>
    <col min="8" max="11" width="7.875" style="37" customWidth="1"/>
    <col min="12" max="14" width="8.50390625" style="37" customWidth="1"/>
    <col min="15" max="16" width="7.50390625" style="37" customWidth="1"/>
    <col min="17" max="16384" width="9.00390625" style="37" customWidth="1"/>
  </cols>
  <sheetData>
    <row r="1" ht="14.25">
      <c r="A1" s="37" t="s">
        <v>229</v>
      </c>
    </row>
    <row r="2" spans="1:16" s="34" customFormat="1" ht="22.5" customHeight="1">
      <c r="A2" s="38" t="s">
        <v>230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5:16" s="35" customFormat="1" ht="16.5" customHeight="1">
      <c r="O3" s="44" t="s">
        <v>3</v>
      </c>
      <c r="P3" s="45"/>
    </row>
    <row r="4" spans="1:16" s="36" customFormat="1" ht="27" customHeight="1">
      <c r="A4" s="39" t="s">
        <v>209</v>
      </c>
      <c r="B4" s="39" t="s">
        <v>231</v>
      </c>
      <c r="C4" s="39"/>
      <c r="D4" s="39"/>
      <c r="E4" s="39" t="s">
        <v>232</v>
      </c>
      <c r="F4" s="39"/>
      <c r="G4" s="39"/>
      <c r="H4" s="39" t="s">
        <v>233</v>
      </c>
      <c r="I4" s="39" t="s">
        <v>234</v>
      </c>
      <c r="J4" s="39" t="s">
        <v>235</v>
      </c>
      <c r="K4" s="39" t="s">
        <v>236</v>
      </c>
      <c r="L4" s="39" t="s">
        <v>237</v>
      </c>
      <c r="M4" s="39"/>
      <c r="N4" s="39"/>
      <c r="O4" s="39" t="s">
        <v>238</v>
      </c>
      <c r="P4" s="39" t="s">
        <v>239</v>
      </c>
    </row>
    <row r="5" spans="1:16" s="36" customFormat="1" ht="24.75" customHeight="1">
      <c r="A5" s="39"/>
      <c r="B5" s="39" t="s">
        <v>9</v>
      </c>
      <c r="C5" s="39" t="s">
        <v>240</v>
      </c>
      <c r="D5" s="39" t="s">
        <v>241</v>
      </c>
      <c r="E5" s="39" t="s">
        <v>9</v>
      </c>
      <c r="F5" s="40" t="s">
        <v>242</v>
      </c>
      <c r="G5" s="40"/>
      <c r="H5" s="39"/>
      <c r="I5" s="39"/>
      <c r="J5" s="39"/>
      <c r="K5" s="39"/>
      <c r="L5" s="39" t="s">
        <v>9</v>
      </c>
      <c r="M5" s="39" t="s">
        <v>243</v>
      </c>
      <c r="N5" s="39" t="s">
        <v>244</v>
      </c>
      <c r="O5" s="39"/>
      <c r="P5" s="39"/>
    </row>
    <row r="6" spans="1:16" s="36" customFormat="1" ht="75" customHeight="1">
      <c r="A6" s="39"/>
      <c r="B6" s="39"/>
      <c r="C6" s="39"/>
      <c r="D6" s="39"/>
      <c r="E6" s="39"/>
      <c r="F6" s="39" t="s">
        <v>245</v>
      </c>
      <c r="G6" s="39" t="s">
        <v>246</v>
      </c>
      <c r="H6" s="39"/>
      <c r="I6" s="39"/>
      <c r="J6" s="39"/>
      <c r="K6" s="39"/>
      <c r="L6" s="39"/>
      <c r="M6" s="39"/>
      <c r="N6" s="39"/>
      <c r="O6" s="39"/>
      <c r="P6" s="39"/>
    </row>
    <row r="7" spans="1:16" s="35" customFormat="1" ht="45.75" customHeight="1">
      <c r="A7" s="41">
        <f>B7+E7+H7+I7+J7+K7+L7+O7+P7</f>
        <v>2495517.19</v>
      </c>
      <c r="B7" s="41">
        <f>C7+D7</f>
        <v>2495517.19</v>
      </c>
      <c r="C7" s="41">
        <v>2495517.19</v>
      </c>
      <c r="D7" s="42">
        <v>0</v>
      </c>
      <c r="E7" s="42">
        <f>F7+G7</f>
        <v>0</v>
      </c>
      <c r="F7" s="42">
        <f aca="true" t="shared" si="0" ref="F7:P7">G7+H7</f>
        <v>0</v>
      </c>
      <c r="G7" s="42">
        <f t="shared" si="0"/>
        <v>0</v>
      </c>
      <c r="H7" s="42">
        <f t="shared" si="0"/>
        <v>0</v>
      </c>
      <c r="I7" s="42">
        <f t="shared" si="0"/>
        <v>0</v>
      </c>
      <c r="J7" s="42">
        <f t="shared" si="0"/>
        <v>0</v>
      </c>
      <c r="K7" s="42">
        <f t="shared" si="0"/>
        <v>0</v>
      </c>
      <c r="L7" s="42">
        <f t="shared" si="0"/>
        <v>0</v>
      </c>
      <c r="M7" s="42">
        <f t="shared" si="0"/>
        <v>0</v>
      </c>
      <c r="N7" s="42">
        <f t="shared" si="0"/>
        <v>0</v>
      </c>
      <c r="O7" s="42">
        <f t="shared" si="0"/>
        <v>0</v>
      </c>
      <c r="P7" s="42">
        <f t="shared" si="0"/>
        <v>0</v>
      </c>
    </row>
    <row r="8" spans="4:16" ht="14.25"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</sheetData>
  <sheetProtection/>
  <mergeCells count="18">
    <mergeCell ref="A2:P2"/>
    <mergeCell ref="B4:D4"/>
    <mergeCell ref="E4:G4"/>
    <mergeCell ref="L4:N4"/>
    <mergeCell ref="A4:A6"/>
    <mergeCell ref="B5:B6"/>
    <mergeCell ref="C5:C6"/>
    <mergeCell ref="D5:D6"/>
    <mergeCell ref="E5:E6"/>
    <mergeCell ref="H4:H6"/>
    <mergeCell ref="I4:I6"/>
    <mergeCell ref="J4:J6"/>
    <mergeCell ref="K4:K6"/>
    <mergeCell ref="L5:L6"/>
    <mergeCell ref="M5:M6"/>
    <mergeCell ref="N5:N6"/>
    <mergeCell ref="O4:O6"/>
    <mergeCell ref="P4:P6"/>
  </mergeCells>
  <printOptions horizontalCentered="1"/>
  <pageMargins left="0.5902777777777778" right="0.5902777777777778" top="0.5902777777777778" bottom="0.39305555555555555" header="0.5118055555555555" footer="0.5118055555555555"/>
  <pageSetup fitToHeight="1" fitToWidth="1" horizontalDpi="600" verticalDpi="600" orientation="landscape" paperSize="9" scale="8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1">
      <selection activeCell="K14" sqref="K14"/>
    </sheetView>
  </sheetViews>
  <sheetFormatPr defaultColWidth="9.00390625" defaultRowHeight="14.25"/>
  <cols>
    <col min="1" max="1" width="15.625" style="0" customWidth="1"/>
    <col min="2" max="9" width="13.25390625" style="0" customWidth="1"/>
  </cols>
  <sheetData>
    <row r="1" ht="14.25">
      <c r="A1" t="s">
        <v>247</v>
      </c>
    </row>
    <row r="2" spans="1:9" s="1" customFormat="1" ht="22.5" customHeight="1">
      <c r="A2" s="5" t="s">
        <v>248</v>
      </c>
      <c r="B2" s="5"/>
      <c r="C2" s="5"/>
      <c r="D2" s="5"/>
      <c r="E2" s="5"/>
      <c r="F2" s="5"/>
      <c r="G2" s="5"/>
      <c r="H2" s="5"/>
      <c r="I2" s="5"/>
    </row>
    <row r="3" ht="15.75" customHeight="1">
      <c r="I3" s="33" t="s">
        <v>3</v>
      </c>
    </row>
    <row r="4" spans="1:9" s="26" customFormat="1" ht="39" customHeight="1">
      <c r="A4" s="28" t="s">
        <v>210</v>
      </c>
      <c r="B4" s="28" t="s">
        <v>249</v>
      </c>
      <c r="C4" s="28" t="s">
        <v>250</v>
      </c>
      <c r="D4" s="28" t="s">
        <v>251</v>
      </c>
      <c r="E4" s="29" t="s">
        <v>252</v>
      </c>
      <c r="F4" s="29" t="s">
        <v>253</v>
      </c>
      <c r="G4" s="29" t="s">
        <v>254</v>
      </c>
      <c r="H4" s="29" t="s">
        <v>255</v>
      </c>
      <c r="I4" s="29" t="s">
        <v>256</v>
      </c>
    </row>
    <row r="5" spans="1:9" s="27" customFormat="1" ht="33" customHeight="1">
      <c r="A5" s="30">
        <f>SUM(B5:I5)</f>
        <v>2495517.19</v>
      </c>
      <c r="B5" s="31">
        <v>2495517.19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</row>
  </sheetData>
  <sheetProtection/>
  <mergeCells count="1">
    <mergeCell ref="A2:I2"/>
  </mergeCells>
  <printOptions horizontalCentered="1"/>
  <pageMargins left="0.5902777777777778" right="0.5902777777777778" top="0.5902777777777778" bottom="0.39305555555555555" header="0.5118055555555555" footer="0.511805555555555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坦然</cp:lastModifiedBy>
  <cp:lastPrinted>2021-01-30T02:01:06Z</cp:lastPrinted>
  <dcterms:created xsi:type="dcterms:W3CDTF">2018-01-21T21:24:37Z</dcterms:created>
  <dcterms:modified xsi:type="dcterms:W3CDTF">2023-03-27T02:05:47Z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C49BA2C91C184431900AABE8CB46C5F4</vt:lpwstr>
  </property>
</Properties>
</file>