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<sst xmlns="http://schemas.openxmlformats.org/spreadsheetml/2006/main" count="484" uniqueCount="330">
  <si>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</si>
  <si>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</si>
  <si>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</si>
  <si>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</si>
  <si>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</si>
  <si>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</si>
  <si>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</si>
  <si>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</si>
  <si>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</si>
  <si>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</si>
  <si>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</si>
  <si>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</si>
  <si>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</si>
  <si>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</si>
  <si>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</si>
  <si>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</si>
  <si>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</si>
  <si>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</si>
  <si>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</si>
  <si>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</si>
  <si>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</si>
  <si>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</si>
  <si>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</si>
  <si>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</si>
  <si>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</si>
  <si>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</si>
  <si>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</si>
  <si>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</si>
  <si>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</si>
  <si>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</si>
  <si>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</si>
  <si>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</si>
  <si>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</si>
  <si>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</si>
  <si>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</si>
  <si>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</si>
  <si>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</si>
  <si>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</si>
  <si>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</si>
  <si>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</si>
  <si>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</si>
  <si>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</si>
  <si>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</si>
  <si>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</si>
  <si>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</si>
  <si>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</si>
  <si>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</si>
  <si>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</si>
  <si>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</si>
  <si>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</si>
  <si>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</si>
  <si>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</si>
  <si>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</si>
  <si>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</si>
  <si>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</si>
  <si>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</si>
  <si>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2010108</t>
  </si>
  <si>
    <t>　　　　代表工作</t>
  </si>
  <si>
    <t>　　　　2010301</t>
  </si>
  <si>
    <t>　　　　行政运行</t>
  </si>
  <si>
    <t>　　　　2010302</t>
  </si>
  <si>
    <t>　　　　一般行政管理事务</t>
  </si>
  <si>
    <t>　　　　2010399</t>
  </si>
  <si>
    <t>　　　　其他政府办公厅（室）及相关机构事务支出</t>
  </si>
  <si>
    <t>　　　　2013101</t>
  </si>
  <si>
    <t>　　　　2049999</t>
  </si>
  <si>
    <t>　　　　其他公共安全支出</t>
  </si>
  <si>
    <t>　　　　2080208</t>
  </si>
  <si>
    <t>　　　　基层政权建设和社区治理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</si>
  <si>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</si>
  <si>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</si>
  <si>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</si>
  <si>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</si>
  <si>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</si>
  <si>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</si>
  <si>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2080805</t>
  </si>
  <si>
    <t>　　　　义务兵优待</t>
  </si>
  <si>
    <t xml:space="preserve">       计划生育服务</t>
  </si>
  <si>
    <t>　　　　2101101</t>
  </si>
  <si>
    <t>　　　　行政单位医疗</t>
  </si>
  <si>
    <t>　　　　2101103</t>
  </si>
  <si>
    <t>　　　　公务员医疗补助</t>
  </si>
  <si>
    <t>　　　　2110401</t>
  </si>
  <si>
    <t>　　　　生态保护</t>
  </si>
  <si>
    <t>　　　　2120199</t>
  </si>
  <si>
    <t>　　　　其他城乡社区管理事务支出</t>
  </si>
  <si>
    <t>　　　　2130205</t>
  </si>
  <si>
    <t>　　　　森林资源培育</t>
  </si>
  <si>
    <t>　　　　2130705</t>
  </si>
  <si>
    <t>　　　　对村民委员会和村党支部的补助</t>
  </si>
  <si>
    <t>　　　　2130799</t>
  </si>
  <si>
    <t>　　　　其他农村综合改革支出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</si>
  <si>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</si>
  <si>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</si>
  <si>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</si>
  <si>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</si>
  <si>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</si>
  <si>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</si>
  <si>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</si>
  <si>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</si>
  <si>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</si>
  <si>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</si>
  <si>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</si>
  <si>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</si>
  <si>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</si>
  <si>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204</t>
  </si>
  <si>
    <t>盐池县高沙窝镇</t>
  </si>
  <si>
    <t>　204001</t>
  </si>
  <si>
    <t>　盐池县高沙窝镇本级</t>
  </si>
  <si>
    <t>　　201</t>
  </si>
  <si>
    <t>　　一般公共服务支出</t>
  </si>
  <si>
    <t>　　　20101</t>
  </si>
  <si>
    <t>　　　人大事务</t>
  </si>
  <si>
    <t>　　　20103</t>
  </si>
  <si>
    <t>　　　政府办公厅（室）及相关机构事务</t>
  </si>
  <si>
    <t>　　　20131</t>
  </si>
  <si>
    <t>　　　党委办公厅（室）及相关机构事务</t>
  </si>
  <si>
    <t>　　204</t>
  </si>
  <si>
    <t>　　公共安全支出</t>
  </si>
  <si>
    <t>　　　20499</t>
  </si>
  <si>
    <t>　　　其他公共安全支出</t>
  </si>
  <si>
    <t>　　208</t>
  </si>
  <si>
    <t>　　社会保障和就业支出</t>
  </si>
  <si>
    <t>　　　20802</t>
  </si>
  <si>
    <t>　　　民政管理事务</t>
  </si>
  <si>
    <t>　　　20805</t>
  </si>
  <si>
    <t>　　　行政事业单位养老支出</t>
  </si>
  <si>
    <t>　　　20808</t>
  </si>
  <si>
    <t>　　　抚恤</t>
  </si>
  <si>
    <t>　　210</t>
  </si>
  <si>
    <t>　　卫生健康支出</t>
  </si>
  <si>
    <t>　　　21011</t>
  </si>
  <si>
    <t>　　　行政事业单位医疗</t>
  </si>
  <si>
    <t xml:space="preserve">              计划生育服务</t>
  </si>
  <si>
    <t>　　211</t>
  </si>
  <si>
    <t>　　节能环保支出</t>
  </si>
  <si>
    <t>　　　21104</t>
  </si>
  <si>
    <t>　　　自然生态保护</t>
  </si>
  <si>
    <t>其他环境保护管理事务支出</t>
  </si>
  <si>
    <t>　　212</t>
  </si>
  <si>
    <t>　　城乡社区支出</t>
  </si>
  <si>
    <t>　　　21201</t>
  </si>
  <si>
    <t>　　　城乡社区管理事务</t>
  </si>
  <si>
    <t>2120501</t>
  </si>
  <si>
    <t xml:space="preserve">               城乡社区环境卫生</t>
  </si>
  <si>
    <t>　　213</t>
  </si>
  <si>
    <t>　　农林水支出</t>
  </si>
  <si>
    <t>　　　21302</t>
  </si>
  <si>
    <t>　　　林业和草原</t>
  </si>
  <si>
    <t>　　　21307</t>
  </si>
  <si>
    <t>　　　农村综合改革</t>
  </si>
  <si>
    <t>　　221</t>
  </si>
  <si>
    <t>　　住房保障支出</t>
  </si>
  <si>
    <t>　　　22102</t>
  </si>
  <si>
    <t>　　　住房改革支出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</si>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</sst>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11" fillId="0" borderId="10" xfId="4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53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2" xfId="41" applyNumberFormat="1" applyFont="1" applyBorder="1" applyAlignment="1" applyProtection="1">
      <alignment horizontal="right" vertical="center" wrapText="1"/>
      <protection/>
    </xf>
    <xf numFmtId="0" fontId="11" fillId="0" borderId="11" xfId="41" applyNumberFormat="1" applyFont="1" applyBorder="1" applyAlignment="1" applyProtection="1">
      <alignment horizontal="right" vertical="center" wrapText="1"/>
      <protection/>
    </xf>
    <xf numFmtId="0" fontId="11" fillId="0" borderId="11" xfId="41" applyNumberFormat="1" applyFont="1" applyBorder="1" applyAlignment="1" applyProtection="1">
      <alignment vertical="center" wrapText="1"/>
      <protection/>
    </xf>
    <xf numFmtId="0" fontId="11" fillId="0" borderId="13" xfId="41" applyNumberFormat="1" applyFont="1" applyBorder="1" applyAlignment="1" applyProtection="1">
      <alignment vertical="center" wrapText="1"/>
      <protection/>
    </xf>
    <xf numFmtId="0" fontId="11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0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right" vertical="center"/>
    </xf>
    <xf numFmtId="176" fontId="57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176" fontId="0" fillId="0" borderId="0" xfId="0" applyNumberForma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54" fillId="0" borderId="11" xfId="0" applyNumberFormat="1" applyFont="1" applyFill="1" applyBorder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right" vertical="center"/>
      <protection/>
    </xf>
    <xf numFmtId="176" fontId="60" fillId="0" borderId="14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60" fillId="0" borderId="15" xfId="0" applyNumberFormat="1" applyFont="1" applyFill="1" applyBorder="1" applyAlignment="1">
      <alignment vertical="center" wrapText="1"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60" fillId="0" borderId="11" xfId="0" applyNumberFormat="1" applyFont="1" applyFill="1" applyBorder="1" applyAlignment="1">
      <alignment horizontal="right" vertical="center"/>
    </xf>
    <xf numFmtId="176" fontId="60" fillId="0" borderId="17" xfId="0" applyNumberFormat="1" applyFont="1" applyFill="1" applyBorder="1" applyAlignment="1">
      <alignment horizontal="right" vertical="center"/>
    </xf>
    <xf numFmtId="176" fontId="57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176" fontId="11" fillId="0" borderId="18" xfId="0" applyNumberFormat="1" applyFont="1" applyFill="1" applyBorder="1" applyAlignment="1">
      <alignment horizontal="right" vertical="center" wrapText="1"/>
    </xf>
    <xf numFmtId="176" fontId="11" fillId="0" borderId="16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7" xfId="41" applyNumberFormat="1" applyFont="1" applyBorder="1" applyAlignment="1" applyProtection="1">
      <alignment horizontal="center" vertical="center" wrapText="1"/>
      <protection/>
    </xf>
    <xf numFmtId="0" fontId="12" fillId="0" borderId="20" xfId="41" applyNumberFormat="1" applyFont="1" applyBorder="1" applyAlignment="1" applyProtection="1">
      <alignment horizontal="center" vertical="center" wrapText="1"/>
      <protection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10" fontId="0" fillId="0" borderId="0" xfId="0" applyNumberFormat="1" applyFill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60" fillId="0" borderId="11" xfId="0" applyNumberFormat="1" applyFont="1" applyFill="1" applyBorder="1" applyAlignment="1">
      <alignment vertical="center" wrapText="1"/>
    </xf>
    <xf numFmtId="10" fontId="54" fillId="0" borderId="11" xfId="0" applyNumberFormat="1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3"/>
      <c r="C1" s="113"/>
      <c r="D1" s="113"/>
      <c r="E1" s="113"/>
      <c r="F1" s="113"/>
      <c r="G1" s="113"/>
      <c r="H1" s="113"/>
      <c r="I1" s="113"/>
      <c r="J1" s="113"/>
    </row>
    <row r="2" spans="2:10" ht="164.25" customHeight="1">
      <c r="B2" s="114" t="s">
        <v>0</v>
      </c>
      <c r="C2" s="115"/>
      <c r="D2" s="115"/>
      <c r="E2" s="115"/>
      <c r="F2" s="115"/>
      <c r="G2" s="115"/>
      <c r="H2" s="115"/>
      <c r="I2" s="115"/>
      <c r="J2" s="11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308</v>
      </c>
    </row>
    <row r="2" spans="1:9" s="1" customFormat="1" ht="36.75" customHeight="1">
      <c r="A2" s="137" t="s">
        <v>309</v>
      </c>
      <c r="B2" s="137"/>
      <c r="C2" s="137"/>
      <c r="D2" s="137"/>
      <c r="E2" s="137"/>
      <c r="F2" s="137"/>
      <c r="G2" s="137"/>
      <c r="H2" s="137"/>
      <c r="I2" s="137"/>
    </row>
    <row r="3" ht="27" customHeight="1">
      <c r="I3" t="s">
        <v>3</v>
      </c>
    </row>
    <row r="5" spans="1:9" s="16" customFormat="1" ht="39" customHeight="1">
      <c r="A5" s="18" t="s">
        <v>272</v>
      </c>
      <c r="B5" s="18" t="s">
        <v>310</v>
      </c>
      <c r="C5" s="18" t="s">
        <v>311</v>
      </c>
      <c r="D5" s="18" t="s">
        <v>312</v>
      </c>
      <c r="E5" s="22" t="s">
        <v>313</v>
      </c>
      <c r="F5" s="22" t="s">
        <v>314</v>
      </c>
      <c r="G5" s="22" t="s">
        <v>315</v>
      </c>
      <c r="H5" s="22" t="s">
        <v>316</v>
      </c>
      <c r="I5" s="22" t="s">
        <v>317</v>
      </c>
    </row>
    <row r="6" spans="1:9" s="17" customFormat="1" ht="24.75" customHeight="1">
      <c r="A6" s="19">
        <f>SUM(B6:I6)</f>
        <v>1130.3458</v>
      </c>
      <c r="B6" s="20">
        <v>1130.3458</v>
      </c>
      <c r="C6" s="21">
        <v>0</v>
      </c>
      <c r="D6" s="21">
        <v>0</v>
      </c>
      <c r="E6" s="20">
        <v>0</v>
      </c>
      <c r="F6" s="21">
        <v>0</v>
      </c>
      <c r="G6" s="21">
        <v>0</v>
      </c>
      <c r="H6" s="21">
        <v>0</v>
      </c>
      <c r="I6" s="21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318</v>
      </c>
    </row>
    <row r="2" spans="1:27" s="1" customFormat="1" ht="32.25" customHeight="1">
      <c r="A2" s="148" t="s">
        <v>319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"/>
      <c r="Z2" s="15"/>
      <c r="AA2" s="15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49" t="s">
        <v>3</v>
      </c>
      <c r="X3" s="149"/>
      <c r="Y3" s="149"/>
      <c r="Z3" s="149"/>
    </row>
    <row r="4" spans="1:24" s="3" customFormat="1" ht="21.75" customHeight="1">
      <c r="A4" s="156" t="s">
        <v>320</v>
      </c>
      <c r="B4" s="156"/>
      <c r="C4" s="156" t="s">
        <v>321</v>
      </c>
      <c r="D4" s="156"/>
      <c r="E4" s="156" t="s">
        <v>322</v>
      </c>
      <c r="F4" s="156" t="s">
        <v>323</v>
      </c>
      <c r="G4" s="156" t="s">
        <v>324</v>
      </c>
      <c r="H4" s="156" t="s">
        <v>325</v>
      </c>
      <c r="I4" s="157" t="s">
        <v>161</v>
      </c>
      <c r="J4" s="150" t="s">
        <v>326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8" t="s">
        <v>327</v>
      </c>
    </row>
    <row r="5" spans="1:24" s="3" customFormat="1" ht="21.75" customHeight="1">
      <c r="A5" s="156"/>
      <c r="B5" s="156"/>
      <c r="C5" s="156"/>
      <c r="D5" s="156"/>
      <c r="E5" s="156"/>
      <c r="F5" s="156"/>
      <c r="G5" s="156"/>
      <c r="H5" s="156"/>
      <c r="I5" s="157"/>
      <c r="J5" s="151" t="s">
        <v>328</v>
      </c>
      <c r="K5" s="152"/>
      <c r="L5" s="152"/>
      <c r="M5" s="152"/>
      <c r="N5" s="152"/>
      <c r="O5" s="152"/>
      <c r="P5" s="153"/>
      <c r="Q5" s="151" t="s">
        <v>329</v>
      </c>
      <c r="R5" s="152"/>
      <c r="S5" s="152"/>
      <c r="T5" s="152"/>
      <c r="U5" s="152"/>
      <c r="V5" s="152"/>
      <c r="W5" s="153"/>
      <c r="X5" s="160"/>
    </row>
    <row r="6" spans="1:24" s="3" customFormat="1" ht="21.75" customHeight="1">
      <c r="A6" s="154" t="s">
        <v>50</v>
      </c>
      <c r="B6" s="154" t="s">
        <v>51</v>
      </c>
      <c r="C6" s="154" t="s">
        <v>50</v>
      </c>
      <c r="D6" s="154" t="s">
        <v>51</v>
      </c>
      <c r="E6" s="156"/>
      <c r="F6" s="156"/>
      <c r="G6" s="156"/>
      <c r="H6" s="156"/>
      <c r="I6" s="157"/>
      <c r="J6" s="158" t="s">
        <v>55</v>
      </c>
      <c r="K6" s="151" t="s">
        <v>10</v>
      </c>
      <c r="L6" s="152"/>
      <c r="M6" s="153"/>
      <c r="N6" s="151" t="s">
        <v>11</v>
      </c>
      <c r="O6" s="152"/>
      <c r="P6" s="153"/>
      <c r="Q6" s="158" t="s">
        <v>55</v>
      </c>
      <c r="R6" s="151" t="s">
        <v>10</v>
      </c>
      <c r="S6" s="152"/>
      <c r="T6" s="153"/>
      <c r="U6" s="151" t="s">
        <v>11</v>
      </c>
      <c r="V6" s="152"/>
      <c r="W6" s="153"/>
      <c r="X6" s="160"/>
    </row>
    <row r="7" spans="1:24" s="3" customFormat="1" ht="21.75" customHeight="1">
      <c r="A7" s="155"/>
      <c r="B7" s="155"/>
      <c r="C7" s="155"/>
      <c r="D7" s="155"/>
      <c r="E7" s="156"/>
      <c r="F7" s="156"/>
      <c r="G7" s="156"/>
      <c r="H7" s="156"/>
      <c r="I7" s="157"/>
      <c r="J7" s="159"/>
      <c r="K7" s="9" t="s">
        <v>9</v>
      </c>
      <c r="L7" s="9" t="s">
        <v>101</v>
      </c>
      <c r="M7" s="9" t="s">
        <v>102</v>
      </c>
      <c r="N7" s="9" t="s">
        <v>9</v>
      </c>
      <c r="O7" s="9" t="s">
        <v>101</v>
      </c>
      <c r="P7" s="9" t="s">
        <v>102</v>
      </c>
      <c r="Q7" s="159"/>
      <c r="R7" s="9" t="s">
        <v>9</v>
      </c>
      <c r="S7" s="9" t="s">
        <v>101</v>
      </c>
      <c r="T7" s="9" t="s">
        <v>102</v>
      </c>
      <c r="U7" s="9" t="s">
        <v>9</v>
      </c>
      <c r="V7" s="9" t="s">
        <v>101</v>
      </c>
      <c r="W7" s="9" t="s">
        <v>102</v>
      </c>
      <c r="X7" s="159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/>
      <c r="J9" s="11"/>
      <c r="K9" s="11"/>
      <c r="L9" s="12"/>
      <c r="M9" s="12"/>
      <c r="N9" s="11"/>
      <c r="O9" s="12"/>
      <c r="P9" s="12"/>
      <c r="Q9" s="11"/>
      <c r="R9" s="11"/>
      <c r="S9" s="12"/>
      <c r="T9" s="12"/>
      <c r="U9" s="11"/>
      <c r="V9" s="12"/>
      <c r="W9" s="12"/>
      <c r="X9" s="12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/>
      <c r="J10" s="11"/>
      <c r="K10" s="11"/>
      <c r="L10" s="12"/>
      <c r="M10" s="12"/>
      <c r="N10" s="11"/>
      <c r="O10" s="12"/>
      <c r="P10" s="12"/>
      <c r="Q10" s="11"/>
      <c r="R10" s="11"/>
      <c r="S10" s="12"/>
      <c r="T10" s="12"/>
      <c r="U10" s="11"/>
      <c r="V10" s="12"/>
      <c r="W10" s="12"/>
      <c r="X10" s="12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/>
      <c r="J11" s="11"/>
      <c r="K11" s="11"/>
      <c r="L11" s="12"/>
      <c r="M11" s="12"/>
      <c r="N11" s="11"/>
      <c r="O11" s="12"/>
      <c r="P11" s="12"/>
      <c r="Q11" s="11"/>
      <c r="R11" s="11"/>
      <c r="S11" s="12"/>
      <c r="T11" s="12"/>
      <c r="U11" s="11"/>
      <c r="V11" s="12"/>
      <c r="W11" s="12"/>
      <c r="X11" s="12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/>
      <c r="J12" s="11"/>
      <c r="K12" s="11"/>
      <c r="L12" s="12"/>
      <c r="M12" s="12"/>
      <c r="N12" s="11"/>
      <c r="O12" s="12"/>
      <c r="P12" s="12"/>
      <c r="Q12" s="11"/>
      <c r="R12" s="11"/>
      <c r="S12" s="12"/>
      <c r="T12" s="12"/>
      <c r="U12" s="11"/>
      <c r="V12" s="12"/>
      <c r="W12" s="12"/>
      <c r="X12" s="12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/>
      <c r="J13" s="11"/>
      <c r="K13" s="11"/>
      <c r="L13" s="13"/>
      <c r="M13" s="13"/>
      <c r="N13" s="11"/>
      <c r="O13" s="13"/>
      <c r="P13" s="13"/>
      <c r="Q13" s="11"/>
      <c r="R13" s="11"/>
      <c r="S13" s="13"/>
      <c r="T13" s="13"/>
      <c r="U13" s="11"/>
      <c r="V13" s="13"/>
      <c r="W13" s="13"/>
      <c r="X13" s="13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/>
      <c r="J14" s="11"/>
      <c r="K14" s="11"/>
      <c r="L14" s="14"/>
      <c r="M14" s="14"/>
      <c r="N14" s="11"/>
      <c r="O14" s="14"/>
      <c r="P14" s="14"/>
      <c r="Q14" s="11"/>
      <c r="R14" s="11"/>
      <c r="S14" s="14"/>
      <c r="T14" s="14"/>
      <c r="U14" s="11"/>
      <c r="V14" s="14"/>
      <c r="W14" s="14"/>
      <c r="X14" s="14"/>
    </row>
    <row r="17" ht="14.25">
      <c r="B17" s="7" t="s">
        <v>235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35" sqref="D35"/>
    </sheetView>
  </sheetViews>
  <sheetFormatPr defaultColWidth="9.00390625" defaultRowHeight="14.25"/>
  <cols>
    <col min="1" max="1" width="33.75390625" style="28" customWidth="1"/>
    <col min="2" max="2" width="15.125" style="64" customWidth="1"/>
    <col min="3" max="3" width="30.125" style="28" customWidth="1"/>
    <col min="4" max="6" width="15.125" style="64" customWidth="1"/>
    <col min="7" max="16384" width="9.00390625" style="28" customWidth="1"/>
  </cols>
  <sheetData>
    <row r="1" ht="21" customHeight="1">
      <c r="A1" s="28" t="s">
        <v>1</v>
      </c>
    </row>
    <row r="2" spans="1:6" s="23" customFormat="1" ht="28.5" customHeight="1">
      <c r="A2" s="117" t="s">
        <v>2</v>
      </c>
      <c r="B2" s="117"/>
      <c r="C2" s="117"/>
      <c r="D2" s="117"/>
      <c r="E2" s="117"/>
      <c r="F2" s="117"/>
    </row>
    <row r="3" spans="2:6" s="24" customFormat="1" ht="17.25" customHeight="1">
      <c r="B3" s="96"/>
      <c r="C3" s="97"/>
      <c r="D3" s="96"/>
      <c r="E3" s="96"/>
      <c r="F3" s="96" t="s">
        <v>3</v>
      </c>
    </row>
    <row r="4" spans="1:6" s="26" customFormat="1" ht="17.25" customHeight="1">
      <c r="A4" s="118" t="s">
        <v>4</v>
      </c>
      <c r="B4" s="118"/>
      <c r="C4" s="118" t="s">
        <v>5</v>
      </c>
      <c r="D4" s="118"/>
      <c r="E4" s="118"/>
      <c r="F4" s="118"/>
    </row>
    <row r="5" spans="1:6" s="25" customFormat="1" ht="24.75" customHeight="1">
      <c r="A5" s="120" t="s">
        <v>6</v>
      </c>
      <c r="B5" s="121" t="s">
        <v>7</v>
      </c>
      <c r="C5" s="120" t="s">
        <v>8</v>
      </c>
      <c r="D5" s="119" t="s">
        <v>7</v>
      </c>
      <c r="E5" s="119"/>
      <c r="F5" s="119"/>
    </row>
    <row r="6" spans="1:6" s="25" customFormat="1" ht="27.75" customHeight="1">
      <c r="A6" s="120"/>
      <c r="B6" s="122"/>
      <c r="C6" s="120"/>
      <c r="D6" s="99" t="s">
        <v>9</v>
      </c>
      <c r="E6" s="99" t="s">
        <v>10</v>
      </c>
      <c r="F6" s="99" t="s">
        <v>11</v>
      </c>
    </row>
    <row r="7" spans="1:6" s="24" customFormat="1" ht="24.75" customHeight="1">
      <c r="A7" s="100" t="s">
        <v>12</v>
      </c>
      <c r="B7" s="101">
        <f>SUM(B8:B9)</f>
        <v>1130.3457999999998</v>
      </c>
      <c r="C7" s="100" t="s">
        <v>13</v>
      </c>
      <c r="D7" s="101">
        <f>SUM(D8:D28)</f>
        <v>1130.3457999999998</v>
      </c>
      <c r="E7" s="101">
        <f>SUM(E8:E28)</f>
        <v>1130.3457999999998</v>
      </c>
      <c r="F7" s="101">
        <f>SUM(F8:F28)</f>
        <v>0</v>
      </c>
    </row>
    <row r="8" spans="1:6" s="24" customFormat="1" ht="24.75" customHeight="1">
      <c r="A8" s="102" t="s">
        <v>14</v>
      </c>
      <c r="B8" s="103">
        <v>1130.3457999999998</v>
      </c>
      <c r="C8" s="102" t="s">
        <v>15</v>
      </c>
      <c r="D8" s="103">
        <f>E8+F8</f>
        <v>584.4218</v>
      </c>
      <c r="E8" s="103">
        <v>584.4218</v>
      </c>
      <c r="F8" s="103">
        <v>0</v>
      </c>
    </row>
    <row r="9" spans="1:6" s="24" customFormat="1" ht="24.75" customHeight="1">
      <c r="A9" s="102" t="s">
        <v>16</v>
      </c>
      <c r="B9" s="103">
        <v>0</v>
      </c>
      <c r="C9" s="102" t="s">
        <v>17</v>
      </c>
      <c r="D9" s="103">
        <f aca="true" t="shared" si="0" ref="D9:D28">E9+F9</f>
        <v>0</v>
      </c>
      <c r="E9" s="103">
        <v>0</v>
      </c>
      <c r="F9" s="103">
        <v>0</v>
      </c>
    </row>
    <row r="10" spans="1:6" s="24" customFormat="1" ht="24.75" customHeight="1">
      <c r="A10" s="102"/>
      <c r="B10" s="103"/>
      <c r="C10" s="102" t="s">
        <v>18</v>
      </c>
      <c r="D10" s="103">
        <f t="shared" si="0"/>
        <v>0</v>
      </c>
      <c r="E10" s="103">
        <v>0</v>
      </c>
      <c r="F10" s="103">
        <v>0</v>
      </c>
    </row>
    <row r="11" spans="1:6" s="24" customFormat="1" ht="24.75" customHeight="1">
      <c r="A11" s="102"/>
      <c r="B11" s="103"/>
      <c r="C11" s="102" t="s">
        <v>19</v>
      </c>
      <c r="D11" s="103">
        <f t="shared" si="0"/>
        <v>5</v>
      </c>
      <c r="E11" s="103">
        <v>5</v>
      </c>
      <c r="F11" s="103">
        <v>0</v>
      </c>
    </row>
    <row r="12" spans="1:6" s="24" customFormat="1" ht="24.75" customHeight="1">
      <c r="A12" s="102"/>
      <c r="B12" s="103"/>
      <c r="C12" s="102" t="s">
        <v>20</v>
      </c>
      <c r="D12" s="103">
        <f t="shared" si="0"/>
        <v>0</v>
      </c>
      <c r="E12" s="103">
        <v>0</v>
      </c>
      <c r="F12" s="103">
        <v>0</v>
      </c>
    </row>
    <row r="13" spans="1:6" s="24" customFormat="1" ht="24.75" customHeight="1">
      <c r="A13" s="102"/>
      <c r="B13" s="103"/>
      <c r="C13" s="102" t="s">
        <v>21</v>
      </c>
      <c r="D13" s="103">
        <f t="shared" si="0"/>
        <v>0</v>
      </c>
      <c r="E13" s="103">
        <v>0</v>
      </c>
      <c r="F13" s="103">
        <v>0</v>
      </c>
    </row>
    <row r="14" spans="1:6" s="24" customFormat="1" ht="24.75" customHeight="1">
      <c r="A14" s="102"/>
      <c r="B14" s="103"/>
      <c r="C14" s="102" t="s">
        <v>22</v>
      </c>
      <c r="D14" s="103">
        <f t="shared" si="0"/>
        <v>0</v>
      </c>
      <c r="E14" s="103">
        <v>0</v>
      </c>
      <c r="F14" s="103">
        <v>0</v>
      </c>
    </row>
    <row r="15" spans="1:6" s="24" customFormat="1" ht="24.75" customHeight="1">
      <c r="A15" s="102"/>
      <c r="B15" s="103"/>
      <c r="C15" s="102" t="s">
        <v>23</v>
      </c>
      <c r="D15" s="103">
        <f t="shared" si="0"/>
        <v>82.7762</v>
      </c>
      <c r="E15" s="103">
        <v>82.7762</v>
      </c>
      <c r="F15" s="103">
        <v>0</v>
      </c>
    </row>
    <row r="16" spans="1:6" s="24" customFormat="1" ht="24.75" customHeight="1">
      <c r="A16" s="102"/>
      <c r="B16" s="103"/>
      <c r="C16" s="102" t="s">
        <v>24</v>
      </c>
      <c r="D16" s="103">
        <f t="shared" si="0"/>
        <v>35.11</v>
      </c>
      <c r="E16" s="103">
        <v>35.11</v>
      </c>
      <c r="F16" s="103">
        <v>0</v>
      </c>
    </row>
    <row r="17" spans="1:6" s="24" customFormat="1" ht="24.75" customHeight="1">
      <c r="A17" s="102"/>
      <c r="B17" s="103"/>
      <c r="C17" s="102" t="s">
        <v>25</v>
      </c>
      <c r="D17" s="103">
        <f t="shared" si="0"/>
        <v>20</v>
      </c>
      <c r="E17" s="103">
        <v>20</v>
      </c>
      <c r="F17" s="103">
        <v>0</v>
      </c>
    </row>
    <row r="18" spans="1:6" s="24" customFormat="1" ht="24.75" customHeight="1">
      <c r="A18" s="102"/>
      <c r="B18" s="103"/>
      <c r="C18" s="102" t="s">
        <v>26</v>
      </c>
      <c r="D18" s="103">
        <f t="shared" si="0"/>
        <v>46.9085</v>
      </c>
      <c r="E18" s="103">
        <v>46.9085</v>
      </c>
      <c r="F18" s="103">
        <v>0</v>
      </c>
    </row>
    <row r="19" spans="1:6" s="24" customFormat="1" ht="24.75" customHeight="1">
      <c r="A19" s="102"/>
      <c r="B19" s="103"/>
      <c r="C19" s="102" t="s">
        <v>27</v>
      </c>
      <c r="D19" s="103">
        <f t="shared" si="0"/>
        <v>303.446</v>
      </c>
      <c r="E19" s="103">
        <v>303.446</v>
      </c>
      <c r="F19" s="103">
        <v>0</v>
      </c>
    </row>
    <row r="20" spans="1:6" s="24" customFormat="1" ht="24.75" customHeight="1">
      <c r="A20" s="102"/>
      <c r="B20" s="103"/>
      <c r="C20" s="102" t="s">
        <v>28</v>
      </c>
      <c r="D20" s="103">
        <f t="shared" si="0"/>
        <v>0</v>
      </c>
      <c r="E20" s="103">
        <v>0</v>
      </c>
      <c r="F20" s="103">
        <v>0</v>
      </c>
    </row>
    <row r="21" spans="1:6" s="24" customFormat="1" ht="24.75" customHeight="1">
      <c r="A21" s="102"/>
      <c r="B21" s="103"/>
      <c r="C21" s="102" t="s">
        <v>29</v>
      </c>
      <c r="D21" s="103">
        <f t="shared" si="0"/>
        <v>0</v>
      </c>
      <c r="E21" s="103">
        <v>0</v>
      </c>
      <c r="F21" s="103">
        <v>0</v>
      </c>
    </row>
    <row r="22" spans="1:6" s="24" customFormat="1" ht="24.75" customHeight="1">
      <c r="A22" s="102"/>
      <c r="B22" s="103"/>
      <c r="C22" s="102" t="s">
        <v>30</v>
      </c>
      <c r="D22" s="103">
        <f t="shared" si="0"/>
        <v>0</v>
      </c>
      <c r="E22" s="103">
        <v>0</v>
      </c>
      <c r="F22" s="103">
        <v>0</v>
      </c>
    </row>
    <row r="23" spans="1:6" s="24" customFormat="1" ht="24.75" customHeight="1">
      <c r="A23" s="102"/>
      <c r="B23" s="103"/>
      <c r="C23" s="102" t="s">
        <v>31</v>
      </c>
      <c r="D23" s="103">
        <f t="shared" si="0"/>
        <v>0</v>
      </c>
      <c r="E23" s="103">
        <v>0</v>
      </c>
      <c r="F23" s="103">
        <v>0</v>
      </c>
    </row>
    <row r="24" spans="1:6" s="24" customFormat="1" ht="24.75" customHeight="1">
      <c r="A24" s="102"/>
      <c r="B24" s="103"/>
      <c r="C24" s="102" t="s">
        <v>32</v>
      </c>
      <c r="D24" s="103">
        <f t="shared" si="0"/>
        <v>0</v>
      </c>
      <c r="E24" s="103">
        <v>0</v>
      </c>
      <c r="F24" s="103">
        <v>0</v>
      </c>
    </row>
    <row r="25" spans="1:6" s="24" customFormat="1" ht="24.75" customHeight="1">
      <c r="A25" s="102"/>
      <c r="B25" s="103"/>
      <c r="C25" s="102" t="s">
        <v>33</v>
      </c>
      <c r="D25" s="103">
        <f t="shared" si="0"/>
        <v>52.6833</v>
      </c>
      <c r="E25" s="103">
        <v>52.6833</v>
      </c>
      <c r="F25" s="103">
        <v>0</v>
      </c>
    </row>
    <row r="26" spans="1:6" s="24" customFormat="1" ht="24.75" customHeight="1">
      <c r="A26" s="102"/>
      <c r="B26" s="103"/>
      <c r="C26" s="102" t="s">
        <v>34</v>
      </c>
      <c r="D26" s="103">
        <f t="shared" si="0"/>
        <v>0</v>
      </c>
      <c r="E26" s="103">
        <v>0</v>
      </c>
      <c r="F26" s="103">
        <v>0</v>
      </c>
    </row>
    <row r="27" spans="1:6" s="24" customFormat="1" ht="24.75" customHeight="1">
      <c r="A27" s="102"/>
      <c r="B27" s="103"/>
      <c r="C27" s="74" t="s">
        <v>35</v>
      </c>
      <c r="D27" s="103">
        <f t="shared" si="0"/>
        <v>0</v>
      </c>
      <c r="E27" s="103">
        <v>0</v>
      </c>
      <c r="F27" s="103">
        <v>0</v>
      </c>
    </row>
    <row r="28" spans="1:6" s="24" customFormat="1" ht="24.75" customHeight="1">
      <c r="A28" s="102"/>
      <c r="B28" s="103"/>
      <c r="C28" s="102" t="s">
        <v>36</v>
      </c>
      <c r="D28" s="103">
        <f t="shared" si="0"/>
        <v>0</v>
      </c>
      <c r="E28" s="103">
        <v>0</v>
      </c>
      <c r="F28" s="103">
        <v>0</v>
      </c>
    </row>
    <row r="29" spans="1:6" s="24" customFormat="1" ht="24.75" customHeight="1">
      <c r="A29" s="98" t="s">
        <v>37</v>
      </c>
      <c r="B29" s="104">
        <f>B7</f>
        <v>1130.3457999999998</v>
      </c>
      <c r="C29" s="105" t="s">
        <v>38</v>
      </c>
      <c r="D29" s="106">
        <f>D7</f>
        <v>1130.3457999999998</v>
      </c>
      <c r="E29" s="106">
        <f>E7</f>
        <v>1130.3457999999998</v>
      </c>
      <c r="F29" s="106">
        <f>F7</f>
        <v>0</v>
      </c>
    </row>
    <row r="30" spans="1:6" s="24" customFormat="1" ht="24.75" customHeight="1">
      <c r="A30" s="107" t="s">
        <v>39</v>
      </c>
      <c r="B30" s="108">
        <f>SUM(B31:B32)</f>
        <v>0</v>
      </c>
      <c r="C30" s="107" t="s">
        <v>40</v>
      </c>
      <c r="D30" s="108">
        <f>SUM(D31:D32)</f>
        <v>0</v>
      </c>
      <c r="E30" s="108">
        <f>SUM(E31:E32)</f>
        <v>0</v>
      </c>
      <c r="F30" s="108">
        <f>SUM(F31:F32)</f>
        <v>0</v>
      </c>
    </row>
    <row r="31" spans="1:6" s="24" customFormat="1" ht="24.75" customHeight="1">
      <c r="A31" s="102" t="s">
        <v>14</v>
      </c>
      <c r="B31" s="103">
        <v>0</v>
      </c>
      <c r="C31" s="102" t="s">
        <v>14</v>
      </c>
      <c r="D31" s="103">
        <f>E31+F31</f>
        <v>0</v>
      </c>
      <c r="E31" s="111">
        <v>0</v>
      </c>
      <c r="F31" s="111">
        <v>0</v>
      </c>
    </row>
    <row r="32" spans="1:6" s="24" customFormat="1" ht="24.75" customHeight="1">
      <c r="A32" s="102" t="s">
        <v>16</v>
      </c>
      <c r="B32" s="103">
        <v>0</v>
      </c>
      <c r="C32" s="109" t="s">
        <v>16</v>
      </c>
      <c r="D32" s="110">
        <f>E32+F32</f>
        <v>0</v>
      </c>
      <c r="E32" s="112">
        <v>0</v>
      </c>
      <c r="F32" s="112">
        <v>0</v>
      </c>
    </row>
    <row r="33" spans="1:6" s="24" customFormat="1" ht="24.75" customHeight="1">
      <c r="A33" s="98" t="s">
        <v>41</v>
      </c>
      <c r="B33" s="104">
        <f>B29+B30</f>
        <v>1130.3457999999998</v>
      </c>
      <c r="C33" s="105" t="s">
        <v>42</v>
      </c>
      <c r="D33" s="104">
        <f>D29+D30</f>
        <v>1130.3457999999998</v>
      </c>
      <c r="E33" s="106">
        <f>E29+E30</f>
        <v>1130.3457999999998</v>
      </c>
      <c r="F33" s="106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16.50390625" style="47" customWidth="1"/>
    <col min="2" max="2" width="48.375" style="47" customWidth="1"/>
    <col min="3" max="11" width="10.50390625" style="87" customWidth="1"/>
    <col min="12" max="12" width="12.25390625" style="87" customWidth="1"/>
    <col min="13" max="16384" width="9.00390625" style="28" customWidth="1"/>
  </cols>
  <sheetData>
    <row r="1" ht="29.25" customHeight="1">
      <c r="A1" s="47" t="s">
        <v>43</v>
      </c>
    </row>
    <row r="2" spans="1:12" s="23" customFormat="1" ht="31.5" customHeight="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84" customFormat="1" ht="31.5" customHeight="1">
      <c r="A3" s="88"/>
      <c r="B3" s="88"/>
      <c r="C3" s="89"/>
      <c r="D3" s="90"/>
      <c r="E3" s="88"/>
      <c r="F3" s="89"/>
      <c r="G3" s="89"/>
      <c r="H3" s="89"/>
      <c r="I3" s="89"/>
      <c r="J3" s="89"/>
      <c r="K3" s="89"/>
      <c r="L3" s="89" t="s">
        <v>3</v>
      </c>
    </row>
    <row r="4" spans="1:12" s="25" customFormat="1" ht="30" customHeight="1">
      <c r="A4" s="123" t="s">
        <v>45</v>
      </c>
      <c r="B4" s="123"/>
      <c r="C4" s="123" t="s">
        <v>46</v>
      </c>
      <c r="D4" s="124" t="s">
        <v>47</v>
      </c>
      <c r="E4" s="125"/>
      <c r="F4" s="125"/>
      <c r="G4" s="125"/>
      <c r="H4" s="124" t="s">
        <v>48</v>
      </c>
      <c r="I4" s="125"/>
      <c r="J4" s="125"/>
      <c r="K4" s="125"/>
      <c r="L4" s="128" t="s">
        <v>49</v>
      </c>
    </row>
    <row r="5" spans="1:12" s="25" customFormat="1" ht="58.5" customHeight="1">
      <c r="A5" s="91" t="s">
        <v>50</v>
      </c>
      <c r="B5" s="91" t="s">
        <v>51</v>
      </c>
      <c r="C5" s="123"/>
      <c r="D5" s="93" t="s">
        <v>9</v>
      </c>
      <c r="E5" s="92" t="s">
        <v>52</v>
      </c>
      <c r="F5" s="92" t="s">
        <v>53</v>
      </c>
      <c r="G5" s="93" t="s">
        <v>54</v>
      </c>
      <c r="H5" s="93" t="s">
        <v>9</v>
      </c>
      <c r="I5" s="92" t="s">
        <v>52</v>
      </c>
      <c r="J5" s="93" t="s">
        <v>53</v>
      </c>
      <c r="K5" s="93" t="s">
        <v>54</v>
      </c>
      <c r="L5" s="129"/>
    </row>
    <row r="6" spans="1:12" s="85" customFormat="1" ht="30.75" customHeight="1">
      <c r="A6" s="126" t="s">
        <v>55</v>
      </c>
      <c r="B6" s="127"/>
      <c r="C6" s="94">
        <f>SUM(C7:C27)</f>
        <v>1130.3458</v>
      </c>
      <c r="D6" s="94">
        <f>SUM(D7:D27)</f>
        <v>1130.3458</v>
      </c>
      <c r="E6" s="94">
        <f>SUM(E7:E27)</f>
        <v>1130.3458</v>
      </c>
      <c r="F6" s="94">
        <f>SUM(F7:F20)</f>
        <v>0</v>
      </c>
      <c r="G6" s="95">
        <f aca="true" t="shared" si="0" ref="G6:L6">SUM(G7:G20)</f>
        <v>0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</row>
    <row r="7" spans="1:12" s="86" customFormat="1" ht="14.25" customHeight="1">
      <c r="A7" s="74" t="s">
        <v>56</v>
      </c>
      <c r="B7" s="74" t="s">
        <v>57</v>
      </c>
      <c r="C7" s="20">
        <v>9.36</v>
      </c>
      <c r="D7" s="20">
        <v>9.36</v>
      </c>
      <c r="E7" s="20">
        <v>9.36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</row>
    <row r="8" spans="1:12" s="86" customFormat="1" ht="14.25" customHeight="1">
      <c r="A8" s="74" t="s">
        <v>58</v>
      </c>
      <c r="B8" s="74" t="s">
        <v>59</v>
      </c>
      <c r="C8" s="20">
        <v>462.4715</v>
      </c>
      <c r="D8" s="20">
        <v>462.4715</v>
      </c>
      <c r="E8" s="20">
        <v>462.4715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</row>
    <row r="9" spans="1:12" s="86" customFormat="1" ht="14.25" customHeight="1">
      <c r="A9" s="74" t="s">
        <v>60</v>
      </c>
      <c r="B9" s="74" t="s">
        <v>61</v>
      </c>
      <c r="C9" s="20">
        <v>10</v>
      </c>
      <c r="D9" s="20">
        <v>10</v>
      </c>
      <c r="E9" s="20">
        <v>10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</row>
    <row r="10" spans="1:12" s="86" customFormat="1" ht="14.25" customHeight="1">
      <c r="A10" s="74" t="s">
        <v>62</v>
      </c>
      <c r="B10" s="74" t="s">
        <v>63</v>
      </c>
      <c r="C10" s="20">
        <v>98.5903</v>
      </c>
      <c r="D10" s="20">
        <v>98.5903</v>
      </c>
      <c r="E10" s="20">
        <v>98.5903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2" s="86" customFormat="1" ht="14.25" customHeight="1">
      <c r="A11" s="74" t="s">
        <v>64</v>
      </c>
      <c r="B11" s="74" t="s">
        <v>59</v>
      </c>
      <c r="C11" s="20">
        <v>4</v>
      </c>
      <c r="D11" s="20">
        <v>4</v>
      </c>
      <c r="E11" s="20">
        <v>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</row>
    <row r="12" spans="1:12" s="86" customFormat="1" ht="14.25" customHeight="1">
      <c r="A12" s="74" t="s">
        <v>65</v>
      </c>
      <c r="B12" s="74" t="s">
        <v>66</v>
      </c>
      <c r="C12" s="20">
        <v>5</v>
      </c>
      <c r="D12" s="20">
        <v>5</v>
      </c>
      <c r="E12" s="20">
        <v>5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s="86" customFormat="1" ht="14.25" customHeight="1">
      <c r="A13" s="74" t="s">
        <v>67</v>
      </c>
      <c r="B13" s="74" t="s">
        <v>68</v>
      </c>
      <c r="C13" s="20">
        <v>11.363</v>
      </c>
      <c r="D13" s="20">
        <v>11.363</v>
      </c>
      <c r="E13" s="20">
        <v>11.363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s="86" customFormat="1" ht="14.25" customHeight="1">
      <c r="A14" s="74" t="s">
        <v>69</v>
      </c>
      <c r="B14" s="74" t="s">
        <v>70</v>
      </c>
      <c r="C14" s="20">
        <v>13.23</v>
      </c>
      <c r="D14" s="20">
        <v>13.23</v>
      </c>
      <c r="E14" s="20">
        <v>13.23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s="86" customFormat="1" ht="14.25" customHeight="1">
      <c r="A15" s="74" t="s">
        <v>71</v>
      </c>
      <c r="B15" s="74" t="s">
        <v>72</v>
      </c>
      <c r="C15" s="20">
        <v>32.7</v>
      </c>
      <c r="D15" s="20">
        <v>32.7</v>
      </c>
      <c r="E15" s="20">
        <v>32.7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s="86" customFormat="1" ht="14.25" customHeight="1">
      <c r="A16" s="74" t="s">
        <v>73</v>
      </c>
      <c r="B16" s="74" t="s">
        <v>74</v>
      </c>
      <c r="C16" s="20">
        <v>16.35</v>
      </c>
      <c r="D16" s="20">
        <v>16.35</v>
      </c>
      <c r="E16" s="20">
        <v>16.35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1:12" s="86" customFormat="1" ht="14.25" customHeight="1">
      <c r="A17" s="74" t="s">
        <v>75</v>
      </c>
      <c r="B17" s="74" t="s">
        <v>76</v>
      </c>
      <c r="C17" s="20">
        <v>9.1332</v>
      </c>
      <c r="D17" s="20">
        <v>9.1332</v>
      </c>
      <c r="E17" s="20">
        <v>9.1332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1:12" s="86" customFormat="1" ht="14.25" customHeight="1">
      <c r="A18" s="74">
        <v>2100717</v>
      </c>
      <c r="B18" s="74" t="s">
        <v>77</v>
      </c>
      <c r="C18" s="20">
        <v>1</v>
      </c>
      <c r="D18" s="20">
        <v>1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s="86" customFormat="1" ht="14.25" customHeight="1">
      <c r="A19" s="74" t="s">
        <v>78</v>
      </c>
      <c r="B19" s="74" t="s">
        <v>79</v>
      </c>
      <c r="C19" s="20">
        <v>17.98</v>
      </c>
      <c r="D19" s="20">
        <v>17.98</v>
      </c>
      <c r="E19" s="20">
        <v>17.98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s="86" customFormat="1" ht="14.25" customHeight="1">
      <c r="A20" s="74" t="s">
        <v>80</v>
      </c>
      <c r="B20" s="74" t="s">
        <v>81</v>
      </c>
      <c r="C20" s="20">
        <v>16.13</v>
      </c>
      <c r="D20" s="20">
        <v>16.13</v>
      </c>
      <c r="E20" s="20">
        <v>16.13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s="86" customFormat="1" ht="14.25" customHeight="1">
      <c r="A21" s="74" t="s">
        <v>82</v>
      </c>
      <c r="B21" s="74" t="s">
        <v>83</v>
      </c>
      <c r="C21" s="20">
        <v>20</v>
      </c>
      <c r="D21" s="20">
        <v>20</v>
      </c>
      <c r="E21" s="20">
        <v>20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s="86" customFormat="1" ht="14.25" customHeight="1">
      <c r="A22" s="74" t="s">
        <v>84</v>
      </c>
      <c r="B22" s="74" t="s">
        <v>85</v>
      </c>
      <c r="C22" s="20">
        <v>46.9085</v>
      </c>
      <c r="D22" s="20">
        <v>46.9085</v>
      </c>
      <c r="E22" s="20">
        <v>46.9085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s="86" customFormat="1" ht="14.25" customHeight="1">
      <c r="A23" s="74" t="s">
        <v>86</v>
      </c>
      <c r="B23" s="74" t="s">
        <v>87</v>
      </c>
      <c r="C23" s="20">
        <v>33.73</v>
      </c>
      <c r="D23" s="20">
        <v>33.73</v>
      </c>
      <c r="E23" s="20">
        <v>33.73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 s="86" customFormat="1" ht="14.25" customHeight="1">
      <c r="A24" s="74" t="s">
        <v>88</v>
      </c>
      <c r="B24" s="74" t="s">
        <v>89</v>
      </c>
      <c r="C24" s="20">
        <v>258.353</v>
      </c>
      <c r="D24" s="20">
        <v>258.353</v>
      </c>
      <c r="E24" s="20">
        <v>258.353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</row>
    <row r="25" spans="1:12" s="86" customFormat="1" ht="14.25" customHeight="1">
      <c r="A25" s="74" t="s">
        <v>90</v>
      </c>
      <c r="B25" s="74" t="s">
        <v>91</v>
      </c>
      <c r="C25" s="20">
        <v>11.363</v>
      </c>
      <c r="D25" s="20">
        <v>11.363</v>
      </c>
      <c r="E25" s="20">
        <v>11.363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s="86" customFormat="1" ht="14.25" customHeight="1">
      <c r="A26" s="74" t="s">
        <v>92</v>
      </c>
      <c r="B26" s="74" t="s">
        <v>93</v>
      </c>
      <c r="C26" s="20">
        <v>26.48</v>
      </c>
      <c r="D26" s="20">
        <v>26.48</v>
      </c>
      <c r="E26" s="20">
        <v>26.48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1:12" s="86" customFormat="1" ht="14.25" customHeight="1">
      <c r="A27" s="74" t="s">
        <v>94</v>
      </c>
      <c r="B27" s="74" t="s">
        <v>95</v>
      </c>
      <c r="C27" s="20">
        <v>26.2033</v>
      </c>
      <c r="D27" s="20">
        <v>26.2033</v>
      </c>
      <c r="E27" s="20">
        <v>26.2033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12.875" style="69" customWidth="1"/>
    <col min="2" max="2" width="39.50390625" style="69" customWidth="1"/>
    <col min="3" max="3" width="14.125" style="70" customWidth="1"/>
    <col min="4" max="4" width="10.375" style="70" bestFit="1" customWidth="1"/>
    <col min="5" max="5" width="11.125" style="70" customWidth="1"/>
    <col min="6" max="6" width="11.875" style="70" customWidth="1"/>
    <col min="7" max="7" width="13.00390625" style="70" customWidth="1"/>
    <col min="8" max="8" width="23.50390625" style="161" customWidth="1"/>
    <col min="9" max="16384" width="9.00390625" style="71" customWidth="1"/>
  </cols>
  <sheetData>
    <row r="1" ht="24.75" customHeight="1">
      <c r="A1" s="69" t="s">
        <v>96</v>
      </c>
    </row>
    <row r="2" spans="1:8" s="65" customFormat="1" ht="22.5" customHeight="1">
      <c r="A2" s="130" t="s">
        <v>97</v>
      </c>
      <c r="B2" s="130"/>
      <c r="C2" s="131"/>
      <c r="D2" s="131"/>
      <c r="E2" s="131"/>
      <c r="F2" s="131"/>
      <c r="G2" s="131"/>
      <c r="H2" s="131"/>
    </row>
    <row r="3" ht="24" customHeight="1">
      <c r="H3" s="161" t="s">
        <v>3</v>
      </c>
    </row>
    <row r="4" spans="1:8" s="66" customFormat="1" ht="39" customHeight="1">
      <c r="A4" s="132" t="s">
        <v>45</v>
      </c>
      <c r="B4" s="132"/>
      <c r="C4" s="133" t="s">
        <v>98</v>
      </c>
      <c r="D4" s="133" t="s">
        <v>99</v>
      </c>
      <c r="E4" s="133"/>
      <c r="F4" s="133"/>
      <c r="G4" s="133" t="s">
        <v>100</v>
      </c>
      <c r="H4" s="133"/>
    </row>
    <row r="5" spans="1:8" s="66" customFormat="1" ht="31.5" customHeight="1">
      <c r="A5" s="29" t="s">
        <v>50</v>
      </c>
      <c r="B5" s="29" t="s">
        <v>51</v>
      </c>
      <c r="C5" s="133"/>
      <c r="D5" s="38" t="s">
        <v>55</v>
      </c>
      <c r="E5" s="38" t="s">
        <v>101</v>
      </c>
      <c r="F5" s="38" t="s">
        <v>102</v>
      </c>
      <c r="G5" s="38" t="s">
        <v>103</v>
      </c>
      <c r="H5" s="162" t="s">
        <v>104</v>
      </c>
    </row>
    <row r="6" spans="1:8" s="67" customFormat="1" ht="24.75" customHeight="1">
      <c r="A6" s="134" t="s">
        <v>55</v>
      </c>
      <c r="B6" s="135"/>
      <c r="C6" s="72">
        <v>1100.667213</v>
      </c>
      <c r="D6" s="72">
        <v>1130.3457999999998</v>
      </c>
      <c r="E6" s="81">
        <v>980.3919</v>
      </c>
      <c r="F6" s="81">
        <v>149.9539</v>
      </c>
      <c r="G6" s="72">
        <f>D6-C6</f>
        <v>29.67858699999988</v>
      </c>
      <c r="H6" s="163">
        <f>G6/C6</f>
        <v>0.02696417831790169</v>
      </c>
    </row>
    <row r="7" spans="1:8" s="68" customFormat="1" ht="24.75" customHeight="1">
      <c r="A7" s="73" t="s">
        <v>105</v>
      </c>
      <c r="B7" s="73" t="s">
        <v>106</v>
      </c>
      <c r="C7" s="72">
        <v>1100.667213</v>
      </c>
      <c r="D7" s="72">
        <v>1130.3457999999998</v>
      </c>
      <c r="E7" s="81">
        <v>980.3919</v>
      </c>
      <c r="F7" s="81">
        <v>149.9539</v>
      </c>
      <c r="G7" s="82">
        <f>D7-C7</f>
        <v>29.67858699999988</v>
      </c>
      <c r="H7" s="163">
        <f>G7/C7</f>
        <v>0.02696417831790169</v>
      </c>
    </row>
    <row r="8" spans="1:8" s="68" customFormat="1" ht="24.75" customHeight="1">
      <c r="A8" s="73" t="s">
        <v>107</v>
      </c>
      <c r="B8" s="73" t="s">
        <v>108</v>
      </c>
      <c r="C8" s="72">
        <f>C9+C18+C21+C30+C35+C39+C43+C49</f>
        <v>1100.667213</v>
      </c>
      <c r="D8" s="72">
        <f>D9+D18+D21+D30+D35+D39+D43+D49</f>
        <v>1130.3457999999998</v>
      </c>
      <c r="E8" s="72">
        <f>E9+E18+E21+E30+E35+E39+E43+E49</f>
        <v>980.3919</v>
      </c>
      <c r="F8" s="72">
        <f>F9+F18+F21+F30+F35+F39+F43+F49</f>
        <v>149.9539</v>
      </c>
      <c r="G8" s="82">
        <f aca="true" t="shared" si="0" ref="G8:G31">D8-C8</f>
        <v>29.67858699999988</v>
      </c>
      <c r="H8" s="163">
        <f aca="true" t="shared" si="1" ref="H8:H31">G8/C8</f>
        <v>0.02696417831790169</v>
      </c>
    </row>
    <row r="9" spans="1:8" s="68" customFormat="1" ht="24.75" customHeight="1">
      <c r="A9" s="73" t="s">
        <v>109</v>
      </c>
      <c r="B9" s="73" t="s">
        <v>110</v>
      </c>
      <c r="C9" s="72">
        <f>C10+C12+C16</f>
        <v>518.9508</v>
      </c>
      <c r="D9" s="72">
        <f aca="true" t="shared" si="2" ref="D9:D29">E9+F9</f>
        <v>584.4218</v>
      </c>
      <c r="E9" s="81">
        <v>516.9239</v>
      </c>
      <c r="F9" s="81">
        <v>67.4979</v>
      </c>
      <c r="G9" s="82">
        <f t="shared" si="0"/>
        <v>65.471</v>
      </c>
      <c r="H9" s="163">
        <f t="shared" si="1"/>
        <v>0.12616032194188737</v>
      </c>
    </row>
    <row r="10" spans="1:8" s="68" customFormat="1" ht="24.75" customHeight="1">
      <c r="A10" s="73" t="s">
        <v>111</v>
      </c>
      <c r="B10" s="73" t="s">
        <v>112</v>
      </c>
      <c r="C10" s="72">
        <v>9.36</v>
      </c>
      <c r="D10" s="72">
        <f t="shared" si="2"/>
        <v>9.36</v>
      </c>
      <c r="E10" s="81">
        <v>9.36</v>
      </c>
      <c r="F10" s="81">
        <v>0</v>
      </c>
      <c r="G10" s="82">
        <f t="shared" si="0"/>
        <v>0</v>
      </c>
      <c r="H10" s="163">
        <f t="shared" si="1"/>
        <v>0</v>
      </c>
    </row>
    <row r="11" spans="1:8" s="68" customFormat="1" ht="24.75" customHeight="1">
      <c r="A11" s="74" t="s">
        <v>56</v>
      </c>
      <c r="B11" s="74" t="s">
        <v>57</v>
      </c>
      <c r="C11" s="75">
        <v>9.36</v>
      </c>
      <c r="D11" s="75">
        <f t="shared" si="2"/>
        <v>9.36</v>
      </c>
      <c r="E11" s="75">
        <v>9.36</v>
      </c>
      <c r="F11" s="75">
        <v>0</v>
      </c>
      <c r="G11" s="75">
        <f t="shared" si="0"/>
        <v>0</v>
      </c>
      <c r="H11" s="164">
        <f t="shared" si="1"/>
        <v>0</v>
      </c>
    </row>
    <row r="12" spans="1:8" s="68" customFormat="1" ht="24.75" customHeight="1">
      <c r="A12" s="73" t="s">
        <v>113</v>
      </c>
      <c r="B12" s="73" t="s">
        <v>114</v>
      </c>
      <c r="C12" s="72">
        <f>SUM(C13:C15)</f>
        <v>505.59079999999994</v>
      </c>
      <c r="D12" s="72">
        <f t="shared" si="2"/>
        <v>571.0618</v>
      </c>
      <c r="E12" s="81">
        <v>503.5639</v>
      </c>
      <c r="F12" s="81">
        <v>67.4979</v>
      </c>
      <c r="G12" s="82">
        <f t="shared" si="0"/>
        <v>65.471</v>
      </c>
      <c r="H12" s="163">
        <f t="shared" si="1"/>
        <v>0.1294940493379231</v>
      </c>
    </row>
    <row r="13" spans="1:8" s="68" customFormat="1" ht="24.75" customHeight="1">
      <c r="A13" s="74" t="s">
        <v>58</v>
      </c>
      <c r="B13" s="74" t="s">
        <v>59</v>
      </c>
      <c r="C13" s="75">
        <v>401.0114</v>
      </c>
      <c r="D13" s="75">
        <f t="shared" si="2"/>
        <v>462.4715</v>
      </c>
      <c r="E13" s="75">
        <v>462.4715</v>
      </c>
      <c r="F13" s="75">
        <v>0</v>
      </c>
      <c r="G13" s="75">
        <f t="shared" si="0"/>
        <v>61.46010000000001</v>
      </c>
      <c r="H13" s="164">
        <f t="shared" si="1"/>
        <v>0.1532627251993335</v>
      </c>
    </row>
    <row r="14" spans="1:8" s="68" customFormat="1" ht="24.75" customHeight="1">
      <c r="A14" s="74" t="s">
        <v>60</v>
      </c>
      <c r="B14" s="74" t="s">
        <v>61</v>
      </c>
      <c r="C14" s="75">
        <v>15</v>
      </c>
      <c r="D14" s="75">
        <f t="shared" si="2"/>
        <v>10</v>
      </c>
      <c r="E14" s="75">
        <v>0</v>
      </c>
      <c r="F14" s="75">
        <v>10</v>
      </c>
      <c r="G14" s="75">
        <f t="shared" si="0"/>
        <v>-5</v>
      </c>
      <c r="H14" s="164">
        <f t="shared" si="1"/>
        <v>-0.3333333333333333</v>
      </c>
    </row>
    <row r="15" spans="1:8" s="68" customFormat="1" ht="24.75" customHeight="1">
      <c r="A15" s="74" t="s">
        <v>62</v>
      </c>
      <c r="B15" s="74" t="s">
        <v>63</v>
      </c>
      <c r="C15" s="75">
        <v>89.57939999999999</v>
      </c>
      <c r="D15" s="75">
        <f t="shared" si="2"/>
        <v>98.5903</v>
      </c>
      <c r="E15" s="75">
        <v>41.0924</v>
      </c>
      <c r="F15" s="75">
        <v>57.4979</v>
      </c>
      <c r="G15" s="75">
        <f t="shared" si="0"/>
        <v>9.010900000000007</v>
      </c>
      <c r="H15" s="164">
        <f t="shared" si="1"/>
        <v>0.10059120735347644</v>
      </c>
    </row>
    <row r="16" spans="1:8" s="68" customFormat="1" ht="24.75" customHeight="1">
      <c r="A16" s="73" t="s">
        <v>115</v>
      </c>
      <c r="B16" s="73" t="s">
        <v>116</v>
      </c>
      <c r="C16" s="76">
        <v>4</v>
      </c>
      <c r="D16" s="72">
        <f t="shared" si="2"/>
        <v>4</v>
      </c>
      <c r="E16" s="81">
        <v>4</v>
      </c>
      <c r="F16" s="81">
        <v>0</v>
      </c>
      <c r="G16" s="82">
        <f t="shared" si="0"/>
        <v>0</v>
      </c>
      <c r="H16" s="163">
        <f t="shared" si="1"/>
        <v>0</v>
      </c>
    </row>
    <row r="17" spans="1:8" s="68" customFormat="1" ht="24.75" customHeight="1">
      <c r="A17" s="74" t="s">
        <v>64</v>
      </c>
      <c r="B17" s="74" t="s">
        <v>59</v>
      </c>
      <c r="C17" s="75">
        <v>4</v>
      </c>
      <c r="D17" s="75">
        <f t="shared" si="2"/>
        <v>4</v>
      </c>
      <c r="E17" s="75">
        <v>4</v>
      </c>
      <c r="F17" s="75">
        <v>0</v>
      </c>
      <c r="G17" s="75">
        <f t="shared" si="0"/>
        <v>0</v>
      </c>
      <c r="H17" s="164">
        <f t="shared" si="1"/>
        <v>0</v>
      </c>
    </row>
    <row r="18" spans="1:8" s="68" customFormat="1" ht="24.75" customHeight="1">
      <c r="A18" s="73" t="s">
        <v>117</v>
      </c>
      <c r="B18" s="73" t="s">
        <v>118</v>
      </c>
      <c r="C18" s="72">
        <v>5</v>
      </c>
      <c r="D18" s="72">
        <f t="shared" si="2"/>
        <v>5</v>
      </c>
      <c r="E18" s="81">
        <v>0</v>
      </c>
      <c r="F18" s="81">
        <v>5</v>
      </c>
      <c r="G18" s="82">
        <f t="shared" si="0"/>
        <v>0</v>
      </c>
      <c r="H18" s="163">
        <f t="shared" si="1"/>
        <v>0</v>
      </c>
    </row>
    <row r="19" spans="1:8" s="68" customFormat="1" ht="24.75" customHeight="1">
      <c r="A19" s="73" t="s">
        <v>119</v>
      </c>
      <c r="B19" s="73" t="s">
        <v>120</v>
      </c>
      <c r="C19" s="72">
        <v>5</v>
      </c>
      <c r="D19" s="72">
        <f t="shared" si="2"/>
        <v>5</v>
      </c>
      <c r="E19" s="81">
        <v>0</v>
      </c>
      <c r="F19" s="81">
        <v>5</v>
      </c>
      <c r="G19" s="82">
        <f t="shared" si="0"/>
        <v>0</v>
      </c>
      <c r="H19" s="163">
        <f t="shared" si="1"/>
        <v>0</v>
      </c>
    </row>
    <row r="20" spans="1:8" s="68" customFormat="1" ht="24.75" customHeight="1">
      <c r="A20" s="74" t="s">
        <v>65</v>
      </c>
      <c r="B20" s="74" t="s">
        <v>66</v>
      </c>
      <c r="C20" s="75">
        <v>5</v>
      </c>
      <c r="D20" s="75">
        <f t="shared" si="2"/>
        <v>5</v>
      </c>
      <c r="E20" s="75">
        <v>0</v>
      </c>
      <c r="F20" s="75">
        <v>5</v>
      </c>
      <c r="G20" s="75">
        <f t="shared" si="0"/>
        <v>0</v>
      </c>
      <c r="H20" s="164">
        <f t="shared" si="1"/>
        <v>0</v>
      </c>
    </row>
    <row r="21" spans="1:8" s="68" customFormat="1" ht="24.75" customHeight="1">
      <c r="A21" s="73" t="s">
        <v>121</v>
      </c>
      <c r="B21" s="73" t="s">
        <v>122</v>
      </c>
      <c r="C21" s="72">
        <f>C22+C24+C28</f>
        <v>81.23907000000001</v>
      </c>
      <c r="D21" s="72">
        <f t="shared" si="2"/>
        <v>82.7762</v>
      </c>
      <c r="E21" s="81">
        <v>71.4132</v>
      </c>
      <c r="F21" s="81">
        <v>11.363</v>
      </c>
      <c r="G21" s="82">
        <f t="shared" si="0"/>
        <v>1.5371299999999906</v>
      </c>
      <c r="H21" s="163">
        <f t="shared" si="1"/>
        <v>0.01892106839726243</v>
      </c>
    </row>
    <row r="22" spans="1:8" s="68" customFormat="1" ht="24.75" customHeight="1">
      <c r="A22" s="73" t="s">
        <v>123</v>
      </c>
      <c r="B22" s="73" t="s">
        <v>124</v>
      </c>
      <c r="C22" s="72">
        <v>11.281</v>
      </c>
      <c r="D22" s="72">
        <f t="shared" si="2"/>
        <v>11.363</v>
      </c>
      <c r="E22" s="81">
        <v>0</v>
      </c>
      <c r="F22" s="81">
        <v>11.363</v>
      </c>
      <c r="G22" s="82">
        <f t="shared" si="0"/>
        <v>0.08199999999999896</v>
      </c>
      <c r="H22" s="163">
        <f t="shared" si="1"/>
        <v>0.007268859143692842</v>
      </c>
    </row>
    <row r="23" spans="1:8" s="68" customFormat="1" ht="24.75" customHeight="1">
      <c r="A23" s="74" t="s">
        <v>67</v>
      </c>
      <c r="B23" s="74" t="s">
        <v>68</v>
      </c>
      <c r="C23" s="75">
        <v>11.281</v>
      </c>
      <c r="D23" s="75">
        <f t="shared" si="2"/>
        <v>11.363</v>
      </c>
      <c r="E23" s="75">
        <v>0</v>
      </c>
      <c r="F23" s="75">
        <v>11.363</v>
      </c>
      <c r="G23" s="75">
        <f t="shared" si="0"/>
        <v>0.08199999999999896</v>
      </c>
      <c r="H23" s="164">
        <f t="shared" si="1"/>
        <v>0.007268859143692842</v>
      </c>
    </row>
    <row r="24" spans="1:8" s="68" customFormat="1" ht="24.75" customHeight="1">
      <c r="A24" s="73" t="s">
        <v>125</v>
      </c>
      <c r="B24" s="73" t="s">
        <v>126</v>
      </c>
      <c r="C24" s="76">
        <f>SUM(C25:C27)</f>
        <v>63.11007000000001</v>
      </c>
      <c r="D24" s="72">
        <f t="shared" si="2"/>
        <v>62.28</v>
      </c>
      <c r="E24" s="81">
        <v>62.28</v>
      </c>
      <c r="F24" s="81">
        <v>0</v>
      </c>
      <c r="G24" s="82">
        <f t="shared" si="0"/>
        <v>-0.8300700000000063</v>
      </c>
      <c r="H24" s="163">
        <f t="shared" si="1"/>
        <v>-0.013152734579442016</v>
      </c>
    </row>
    <row r="25" spans="1:8" s="68" customFormat="1" ht="24.75" customHeight="1">
      <c r="A25" s="74" t="s">
        <v>69</v>
      </c>
      <c r="B25" s="74" t="s">
        <v>70</v>
      </c>
      <c r="C25" s="75">
        <v>12.6</v>
      </c>
      <c r="D25" s="75">
        <f t="shared" si="2"/>
        <v>13.23</v>
      </c>
      <c r="E25" s="75">
        <v>13.23</v>
      </c>
      <c r="F25" s="75">
        <v>0</v>
      </c>
      <c r="G25" s="75">
        <f t="shared" si="0"/>
        <v>0.6300000000000008</v>
      </c>
      <c r="H25" s="164">
        <f t="shared" si="1"/>
        <v>0.050000000000000065</v>
      </c>
    </row>
    <row r="26" spans="1:8" s="68" customFormat="1" ht="24.75" customHeight="1">
      <c r="A26" s="74" t="s">
        <v>71</v>
      </c>
      <c r="B26" s="74" t="s">
        <v>72</v>
      </c>
      <c r="C26" s="75">
        <v>33.67338</v>
      </c>
      <c r="D26" s="75">
        <f t="shared" si="2"/>
        <v>32.7</v>
      </c>
      <c r="E26" s="75">
        <v>32.7</v>
      </c>
      <c r="F26" s="75">
        <v>0</v>
      </c>
      <c r="G26" s="75">
        <f t="shared" si="0"/>
        <v>-0.9733799999999988</v>
      </c>
      <c r="H26" s="164">
        <f t="shared" si="1"/>
        <v>-0.028906513097289276</v>
      </c>
    </row>
    <row r="27" spans="1:8" s="68" customFormat="1" ht="24.75" customHeight="1">
      <c r="A27" s="74" t="s">
        <v>73</v>
      </c>
      <c r="B27" s="74" t="s">
        <v>74</v>
      </c>
      <c r="C27" s="75">
        <v>16.83669</v>
      </c>
      <c r="D27" s="75">
        <f t="shared" si="2"/>
        <v>16.35</v>
      </c>
      <c r="E27" s="75">
        <v>16.35</v>
      </c>
      <c r="F27" s="75">
        <v>0</v>
      </c>
      <c r="G27" s="75">
        <f t="shared" si="0"/>
        <v>-0.4866899999999994</v>
      </c>
      <c r="H27" s="164">
        <f t="shared" si="1"/>
        <v>-0.028906513097289276</v>
      </c>
    </row>
    <row r="28" spans="1:8" s="68" customFormat="1" ht="24.75" customHeight="1">
      <c r="A28" s="73" t="s">
        <v>127</v>
      </c>
      <c r="B28" s="73" t="s">
        <v>128</v>
      </c>
      <c r="C28" s="72">
        <v>6.848</v>
      </c>
      <c r="D28" s="72">
        <f t="shared" si="2"/>
        <v>9.1332</v>
      </c>
      <c r="E28" s="81">
        <v>9.1332</v>
      </c>
      <c r="F28" s="81">
        <v>0</v>
      </c>
      <c r="G28" s="82">
        <f t="shared" si="0"/>
        <v>2.2852000000000006</v>
      </c>
      <c r="H28" s="163">
        <f t="shared" si="1"/>
        <v>0.3337032710280375</v>
      </c>
    </row>
    <row r="29" spans="1:8" s="68" customFormat="1" ht="24.75" customHeight="1">
      <c r="A29" s="74" t="s">
        <v>75</v>
      </c>
      <c r="B29" s="74" t="s">
        <v>76</v>
      </c>
      <c r="C29" s="75">
        <v>6.848</v>
      </c>
      <c r="D29" s="75">
        <f t="shared" si="2"/>
        <v>9.1332</v>
      </c>
      <c r="E29" s="75">
        <v>9.1332</v>
      </c>
      <c r="F29" s="75">
        <v>0</v>
      </c>
      <c r="G29" s="75">
        <f t="shared" si="0"/>
        <v>2.2852000000000006</v>
      </c>
      <c r="H29" s="164">
        <f t="shared" si="1"/>
        <v>0.3337032710280375</v>
      </c>
    </row>
    <row r="30" spans="1:8" s="68" customFormat="1" ht="24.75" customHeight="1">
      <c r="A30" s="73" t="s">
        <v>129</v>
      </c>
      <c r="B30" s="73" t="s">
        <v>130</v>
      </c>
      <c r="C30" s="72">
        <v>40.368011</v>
      </c>
      <c r="D30" s="72">
        <v>35.11</v>
      </c>
      <c r="E30" s="81">
        <v>34.11</v>
      </c>
      <c r="F30" s="81">
        <v>1</v>
      </c>
      <c r="G30" s="82">
        <f t="shared" si="0"/>
        <v>-5.258011000000003</v>
      </c>
      <c r="H30" s="163">
        <f t="shared" si="1"/>
        <v>-0.13025192150289502</v>
      </c>
    </row>
    <row r="31" spans="1:8" s="68" customFormat="1" ht="24.75" customHeight="1">
      <c r="A31" s="73" t="s">
        <v>131</v>
      </c>
      <c r="B31" s="73" t="s">
        <v>132</v>
      </c>
      <c r="C31" s="72">
        <f>C32+C33+C34</f>
        <v>40.368011</v>
      </c>
      <c r="D31" s="72">
        <v>35.11</v>
      </c>
      <c r="E31" s="81">
        <v>34.11</v>
      </c>
      <c r="F31" s="81">
        <v>1</v>
      </c>
      <c r="G31" s="82">
        <f t="shared" si="0"/>
        <v>-5.258011000000003</v>
      </c>
      <c r="H31" s="163">
        <f t="shared" si="1"/>
        <v>-0.13025192150289502</v>
      </c>
    </row>
    <row r="32" spans="1:8" s="68" customFormat="1" ht="24.75" customHeight="1">
      <c r="A32" s="74">
        <v>2100717</v>
      </c>
      <c r="B32" s="74" t="s">
        <v>133</v>
      </c>
      <c r="C32" s="75">
        <v>7.6405</v>
      </c>
      <c r="D32" s="75">
        <v>1</v>
      </c>
      <c r="E32" s="75">
        <v>0</v>
      </c>
      <c r="F32" s="75">
        <v>1</v>
      </c>
      <c r="G32" s="75">
        <v>0</v>
      </c>
      <c r="H32" s="164">
        <v>0</v>
      </c>
    </row>
    <row r="33" spans="1:8" s="68" customFormat="1" ht="24.75" customHeight="1">
      <c r="A33" s="74" t="s">
        <v>78</v>
      </c>
      <c r="B33" s="74" t="s">
        <v>79</v>
      </c>
      <c r="C33" s="75">
        <v>16.83669</v>
      </c>
      <c r="D33" s="75">
        <f>E33+F33</f>
        <v>17.98</v>
      </c>
      <c r="E33" s="75">
        <v>17.98</v>
      </c>
      <c r="F33" s="75">
        <v>0</v>
      </c>
      <c r="G33" s="75">
        <f>D33-C33</f>
        <v>1.1433099999999996</v>
      </c>
      <c r="H33" s="164">
        <f>G33/C33</f>
        <v>0.06790586510769038</v>
      </c>
    </row>
    <row r="34" spans="1:8" s="68" customFormat="1" ht="24.75" customHeight="1">
      <c r="A34" s="74" t="s">
        <v>80</v>
      </c>
      <c r="B34" s="74" t="s">
        <v>81</v>
      </c>
      <c r="C34" s="75">
        <v>15.890821</v>
      </c>
      <c r="D34" s="75">
        <f>E34+F34</f>
        <v>16.13</v>
      </c>
      <c r="E34" s="75">
        <v>16.13</v>
      </c>
      <c r="F34" s="75">
        <v>0</v>
      </c>
      <c r="G34" s="75">
        <f>D34-C34</f>
        <v>0.23917899999999825</v>
      </c>
      <c r="H34" s="164">
        <f>G34/C34</f>
        <v>0.01505139350572247</v>
      </c>
    </row>
    <row r="35" spans="1:8" s="68" customFormat="1" ht="24.75" customHeight="1">
      <c r="A35" s="73" t="s">
        <v>134</v>
      </c>
      <c r="B35" s="73" t="s">
        <v>135</v>
      </c>
      <c r="C35" s="72">
        <v>63</v>
      </c>
      <c r="D35" s="72">
        <v>20</v>
      </c>
      <c r="E35" s="81">
        <v>0</v>
      </c>
      <c r="F35" s="81">
        <v>20</v>
      </c>
      <c r="G35" s="82">
        <f>D35-C35</f>
        <v>-43</v>
      </c>
      <c r="H35" s="163">
        <f>G35/C35</f>
        <v>-0.6825396825396826</v>
      </c>
    </row>
    <row r="36" spans="1:8" s="68" customFormat="1" ht="24.75" customHeight="1">
      <c r="A36" s="73" t="s">
        <v>136</v>
      </c>
      <c r="B36" s="73" t="s">
        <v>137</v>
      </c>
      <c r="C36" s="72">
        <v>63</v>
      </c>
      <c r="D36" s="72">
        <v>20</v>
      </c>
      <c r="E36" s="81">
        <v>0</v>
      </c>
      <c r="F36" s="81">
        <v>20</v>
      </c>
      <c r="G36" s="82">
        <f>D36-C36</f>
        <v>-43</v>
      </c>
      <c r="H36" s="163">
        <f>G36/C36</f>
        <v>-0.6825396825396826</v>
      </c>
    </row>
    <row r="37" spans="1:8" s="68" customFormat="1" ht="24.75" customHeight="1">
      <c r="A37" s="74">
        <v>2110199</v>
      </c>
      <c r="B37" s="74" t="s">
        <v>138</v>
      </c>
      <c r="C37" s="75">
        <v>43</v>
      </c>
      <c r="D37" s="75">
        <v>0</v>
      </c>
      <c r="E37" s="75">
        <v>0</v>
      </c>
      <c r="F37" s="75">
        <v>0</v>
      </c>
      <c r="G37" s="75">
        <v>0</v>
      </c>
      <c r="H37" s="164">
        <v>0</v>
      </c>
    </row>
    <row r="38" spans="1:8" s="68" customFormat="1" ht="24.75" customHeight="1">
      <c r="A38" s="74" t="s">
        <v>82</v>
      </c>
      <c r="B38" s="74" t="s">
        <v>83</v>
      </c>
      <c r="C38" s="75">
        <v>20</v>
      </c>
      <c r="D38" s="75">
        <v>20</v>
      </c>
      <c r="E38" s="75">
        <v>0</v>
      </c>
      <c r="F38" s="75">
        <v>20</v>
      </c>
      <c r="G38" s="75">
        <f>D38-C38</f>
        <v>0</v>
      </c>
      <c r="H38" s="164">
        <f>G38/C38</f>
        <v>0</v>
      </c>
    </row>
    <row r="39" spans="1:8" s="68" customFormat="1" ht="24.75" customHeight="1">
      <c r="A39" s="73" t="s">
        <v>139</v>
      </c>
      <c r="B39" s="73" t="s">
        <v>140</v>
      </c>
      <c r="C39" s="72">
        <v>56.9351</v>
      </c>
      <c r="D39" s="72">
        <f>E39+F39</f>
        <v>46.9085</v>
      </c>
      <c r="E39" s="81">
        <v>46.9085</v>
      </c>
      <c r="F39" s="81">
        <v>0</v>
      </c>
      <c r="G39" s="82">
        <f>D39-C39</f>
        <v>-10.026600000000002</v>
      </c>
      <c r="H39" s="163">
        <f>G39/C39</f>
        <v>-0.17610577657719056</v>
      </c>
    </row>
    <row r="40" spans="1:8" s="68" customFormat="1" ht="24.75" customHeight="1">
      <c r="A40" s="73" t="s">
        <v>141</v>
      </c>
      <c r="B40" s="73" t="s">
        <v>142</v>
      </c>
      <c r="C40" s="72">
        <v>56.9351</v>
      </c>
      <c r="D40" s="72">
        <f>E40+F40</f>
        <v>46.9085</v>
      </c>
      <c r="E40" s="81">
        <v>46.9085</v>
      </c>
      <c r="F40" s="81">
        <v>0</v>
      </c>
      <c r="G40" s="82">
        <f>D40-C40</f>
        <v>-10.026600000000002</v>
      </c>
      <c r="H40" s="163">
        <f>G40/C40</f>
        <v>-0.17610577657719056</v>
      </c>
    </row>
    <row r="41" spans="1:8" s="68" customFormat="1" ht="24.75" customHeight="1">
      <c r="A41" s="74" t="s">
        <v>84</v>
      </c>
      <c r="B41" s="74" t="s">
        <v>85</v>
      </c>
      <c r="C41" s="75">
        <v>46.9351</v>
      </c>
      <c r="D41" s="75">
        <f>E41+F41</f>
        <v>46.9085</v>
      </c>
      <c r="E41" s="75">
        <v>46.9085</v>
      </c>
      <c r="F41" s="75">
        <v>0</v>
      </c>
      <c r="G41" s="75">
        <f>D41-C41</f>
        <v>-0.026600000000001955</v>
      </c>
      <c r="H41" s="164">
        <f>G41/C41</f>
        <v>-0.0005667400303824208</v>
      </c>
    </row>
    <row r="42" spans="1:8" s="68" customFormat="1" ht="24.75" customHeight="1">
      <c r="A42" s="77" t="s">
        <v>143</v>
      </c>
      <c r="B42" s="74" t="s">
        <v>144</v>
      </c>
      <c r="C42" s="75">
        <v>10</v>
      </c>
      <c r="D42" s="75">
        <v>0</v>
      </c>
      <c r="E42" s="75">
        <v>0</v>
      </c>
      <c r="F42" s="75">
        <v>0</v>
      </c>
      <c r="G42" s="75">
        <v>0</v>
      </c>
      <c r="H42" s="164">
        <v>0</v>
      </c>
    </row>
    <row r="43" spans="1:8" s="68" customFormat="1" ht="24.75" customHeight="1">
      <c r="A43" s="73" t="s">
        <v>145</v>
      </c>
      <c r="B43" s="73" t="s">
        <v>146</v>
      </c>
      <c r="C43" s="72">
        <f>C44+C46</f>
        <v>279.708276</v>
      </c>
      <c r="D43" s="72">
        <f aca="true" t="shared" si="3" ref="D43:D51">E43+F43</f>
        <v>303.446</v>
      </c>
      <c r="E43" s="81">
        <v>258.353</v>
      </c>
      <c r="F43" s="81">
        <v>45.093</v>
      </c>
      <c r="G43" s="82">
        <f aca="true" t="shared" si="4" ref="G43:G52">D43-C43</f>
        <v>23.737724000000014</v>
      </c>
      <c r="H43" s="163">
        <f aca="true" t="shared" si="5" ref="H43:H52">G43/C43</f>
        <v>0.08486600518034015</v>
      </c>
    </row>
    <row r="44" spans="1:8" s="68" customFormat="1" ht="24.75" customHeight="1">
      <c r="A44" s="73" t="s">
        <v>147</v>
      </c>
      <c r="B44" s="73" t="s">
        <v>148</v>
      </c>
      <c r="C44" s="72">
        <v>28.25</v>
      </c>
      <c r="D44" s="72">
        <f t="shared" si="3"/>
        <v>33.73</v>
      </c>
      <c r="E44" s="81">
        <v>0</v>
      </c>
      <c r="F44" s="81">
        <v>33.73</v>
      </c>
      <c r="G44" s="82">
        <f t="shared" si="4"/>
        <v>5.479999999999997</v>
      </c>
      <c r="H44" s="163">
        <f t="shared" si="5"/>
        <v>0.19398230088495563</v>
      </c>
    </row>
    <row r="45" spans="1:8" s="68" customFormat="1" ht="24.75" customHeight="1">
      <c r="A45" s="74" t="s">
        <v>86</v>
      </c>
      <c r="B45" s="74" t="s">
        <v>87</v>
      </c>
      <c r="C45" s="75">
        <v>28.25</v>
      </c>
      <c r="D45" s="75">
        <f t="shared" si="3"/>
        <v>33.73</v>
      </c>
      <c r="E45" s="75">
        <v>0</v>
      </c>
      <c r="F45" s="75">
        <v>33.73</v>
      </c>
      <c r="G45" s="75">
        <f t="shared" si="4"/>
        <v>5.479999999999997</v>
      </c>
      <c r="H45" s="164">
        <f t="shared" si="5"/>
        <v>0.19398230088495563</v>
      </c>
    </row>
    <row r="46" spans="1:8" s="68" customFormat="1" ht="24.75" customHeight="1">
      <c r="A46" s="73" t="s">
        <v>149</v>
      </c>
      <c r="B46" s="73" t="s">
        <v>150</v>
      </c>
      <c r="C46" s="72">
        <f>SUM(C47:C48)</f>
        <v>251.458276</v>
      </c>
      <c r="D46" s="72">
        <f t="shared" si="3"/>
        <v>269.716</v>
      </c>
      <c r="E46" s="81">
        <v>258.353</v>
      </c>
      <c r="F46" s="81">
        <v>11.363</v>
      </c>
      <c r="G46" s="82">
        <f t="shared" si="4"/>
        <v>18.257723999999996</v>
      </c>
      <c r="H46" s="163">
        <f t="shared" si="5"/>
        <v>0.07260736966159743</v>
      </c>
    </row>
    <row r="47" spans="1:8" s="68" customFormat="1" ht="24.75" customHeight="1">
      <c r="A47" s="74" t="s">
        <v>88</v>
      </c>
      <c r="B47" s="74" t="s">
        <v>89</v>
      </c>
      <c r="C47" s="75">
        <v>240.177276</v>
      </c>
      <c r="D47" s="75">
        <f t="shared" si="3"/>
        <v>258.353</v>
      </c>
      <c r="E47" s="75">
        <v>258.353</v>
      </c>
      <c r="F47" s="75">
        <v>0</v>
      </c>
      <c r="G47" s="75">
        <f t="shared" si="4"/>
        <v>18.175724000000002</v>
      </c>
      <c r="H47" s="164">
        <f t="shared" si="5"/>
        <v>0.07567628504538457</v>
      </c>
    </row>
    <row r="48" spans="1:8" s="68" customFormat="1" ht="24.75" customHeight="1">
      <c r="A48" s="74" t="s">
        <v>90</v>
      </c>
      <c r="B48" s="74" t="s">
        <v>91</v>
      </c>
      <c r="C48" s="75">
        <v>11.281</v>
      </c>
      <c r="D48" s="75">
        <f t="shared" si="3"/>
        <v>11.363</v>
      </c>
      <c r="E48" s="75">
        <v>0</v>
      </c>
      <c r="F48" s="75">
        <v>11.363</v>
      </c>
      <c r="G48" s="75">
        <f t="shared" si="4"/>
        <v>0.08199999999999896</v>
      </c>
      <c r="H48" s="164">
        <f t="shared" si="5"/>
        <v>0.007268859143692842</v>
      </c>
    </row>
    <row r="49" spans="1:8" s="68" customFormat="1" ht="24.75" customHeight="1">
      <c r="A49" s="73" t="s">
        <v>151</v>
      </c>
      <c r="B49" s="73" t="s">
        <v>152</v>
      </c>
      <c r="C49" s="78">
        <v>55.465956000000006</v>
      </c>
      <c r="D49" s="72">
        <f t="shared" si="3"/>
        <v>52.6833</v>
      </c>
      <c r="E49" s="81">
        <v>52.6833</v>
      </c>
      <c r="F49" s="81">
        <v>0</v>
      </c>
      <c r="G49" s="82">
        <f t="shared" si="4"/>
        <v>-2.782656000000003</v>
      </c>
      <c r="H49" s="163">
        <f t="shared" si="5"/>
        <v>-0.050168719709798255</v>
      </c>
    </row>
    <row r="50" spans="1:8" s="68" customFormat="1" ht="24.75" customHeight="1">
      <c r="A50" s="79" t="s">
        <v>153</v>
      </c>
      <c r="B50" s="79" t="s">
        <v>154</v>
      </c>
      <c r="C50" s="78">
        <f>C51+C52</f>
        <v>55.465956000000006</v>
      </c>
      <c r="D50" s="78">
        <f t="shared" si="3"/>
        <v>52.6833</v>
      </c>
      <c r="E50" s="83">
        <v>52.6833</v>
      </c>
      <c r="F50" s="83">
        <v>0</v>
      </c>
      <c r="G50" s="82">
        <f t="shared" si="4"/>
        <v>-2.782656000000003</v>
      </c>
      <c r="H50" s="163">
        <f t="shared" si="5"/>
        <v>-0.050168719709798255</v>
      </c>
    </row>
    <row r="51" spans="1:8" s="68" customFormat="1" ht="24.75" customHeight="1">
      <c r="A51" s="80" t="s">
        <v>92</v>
      </c>
      <c r="B51" s="80" t="s">
        <v>93</v>
      </c>
      <c r="C51" s="75">
        <v>29.4266</v>
      </c>
      <c r="D51" s="75">
        <f t="shared" si="3"/>
        <v>26.48</v>
      </c>
      <c r="E51" s="75">
        <v>26.48</v>
      </c>
      <c r="F51" s="75">
        <v>0</v>
      </c>
      <c r="G51" s="75">
        <f t="shared" si="4"/>
        <v>-2.9466</v>
      </c>
      <c r="H51" s="164">
        <f t="shared" si="5"/>
        <v>-0.10013389246464084</v>
      </c>
    </row>
    <row r="52" spans="1:8" ht="24.75" customHeight="1">
      <c r="A52" s="80" t="s">
        <v>94</v>
      </c>
      <c r="B52" s="80" t="s">
        <v>95</v>
      </c>
      <c r="C52" s="75">
        <v>26.039356</v>
      </c>
      <c r="D52" s="75">
        <v>0</v>
      </c>
      <c r="E52" s="75">
        <v>26.2033</v>
      </c>
      <c r="F52" s="75">
        <v>0</v>
      </c>
      <c r="G52" s="75">
        <f t="shared" si="4"/>
        <v>-26.039356</v>
      </c>
      <c r="H52" s="164">
        <f t="shared" si="5"/>
        <v>-1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35" sqref="G35"/>
    </sheetView>
  </sheetViews>
  <sheetFormatPr defaultColWidth="9.00390625" defaultRowHeight="14.25"/>
  <cols>
    <col min="1" max="1" width="9.00390625" style="28" customWidth="1"/>
    <col min="2" max="2" width="31.00390625" style="28" customWidth="1"/>
    <col min="3" max="5" width="20.75390625" style="61" customWidth="1"/>
    <col min="6" max="16384" width="9.00390625" style="28" customWidth="1"/>
  </cols>
  <sheetData>
    <row r="1" ht="14.25">
      <c r="A1" s="28" t="s">
        <v>155</v>
      </c>
    </row>
    <row r="2" spans="1:5" s="23" customFormat="1" ht="34.5" customHeight="1">
      <c r="A2" s="117" t="s">
        <v>156</v>
      </c>
      <c r="B2" s="117"/>
      <c r="C2" s="136"/>
      <c r="D2" s="136"/>
      <c r="E2" s="136"/>
    </row>
    <row r="3" ht="19.5" customHeight="1">
      <c r="E3" s="64" t="s">
        <v>3</v>
      </c>
    </row>
    <row r="4" spans="1:5" ht="14.25">
      <c r="A4" s="132" t="s">
        <v>157</v>
      </c>
      <c r="B4" s="132"/>
      <c r="C4" s="133" t="s">
        <v>158</v>
      </c>
      <c r="D4" s="133"/>
      <c r="E4" s="133"/>
    </row>
    <row r="5" spans="1:5" ht="14.25">
      <c r="A5" s="29" t="s">
        <v>50</v>
      </c>
      <c r="B5" s="29" t="s">
        <v>51</v>
      </c>
      <c r="C5" s="38" t="s">
        <v>55</v>
      </c>
      <c r="D5" s="38" t="s">
        <v>159</v>
      </c>
      <c r="E5" s="38" t="s">
        <v>160</v>
      </c>
    </row>
    <row r="6" spans="1:5" ht="14.25">
      <c r="A6" s="132" t="s">
        <v>161</v>
      </c>
      <c r="B6" s="132"/>
      <c r="C6" s="43">
        <f>C7+C21+C49+C62</f>
        <v>980.3919000000001</v>
      </c>
      <c r="D6" s="43">
        <f>D7+D21+D49+D62</f>
        <v>794.2099000000001</v>
      </c>
      <c r="E6" s="43">
        <f>E7+E21+E49+E62</f>
        <v>186.18200000000002</v>
      </c>
    </row>
    <row r="7" spans="1:5" s="26" customFormat="1" ht="14.25">
      <c r="A7" s="29">
        <v>301</v>
      </c>
      <c r="B7" s="62" t="s">
        <v>162</v>
      </c>
      <c r="C7" s="43">
        <f>SUM(C8:C20)</f>
        <v>754.0974000000001</v>
      </c>
      <c r="D7" s="43">
        <f>SUM(D8:D20)</f>
        <v>754.0974000000001</v>
      </c>
      <c r="E7" s="43">
        <f>SUM(E8:E20)</f>
        <v>0</v>
      </c>
    </row>
    <row r="8" spans="1:5" ht="14.25">
      <c r="A8" s="44">
        <v>30101</v>
      </c>
      <c r="B8" s="63" t="s">
        <v>163</v>
      </c>
      <c r="C8" s="40">
        <f>D8+E8</f>
        <v>108.61</v>
      </c>
      <c r="D8" s="20">
        <v>108.61</v>
      </c>
      <c r="E8" s="40">
        <v>0</v>
      </c>
    </row>
    <row r="9" spans="1:5" ht="14.25">
      <c r="A9" s="44">
        <v>30102</v>
      </c>
      <c r="B9" s="63" t="s">
        <v>164</v>
      </c>
      <c r="C9" s="40">
        <f aca="true" t="shared" si="0" ref="C9:C20">D9+E9</f>
        <v>186.961</v>
      </c>
      <c r="D9" s="20">
        <v>186.961</v>
      </c>
      <c r="E9" s="40">
        <v>0</v>
      </c>
    </row>
    <row r="10" spans="1:5" ht="14.25">
      <c r="A10" s="44">
        <v>30103</v>
      </c>
      <c r="B10" s="63" t="s">
        <v>165</v>
      </c>
      <c r="C10" s="40">
        <f t="shared" si="0"/>
        <v>90.25</v>
      </c>
      <c r="D10" s="20">
        <v>90.25</v>
      </c>
      <c r="E10" s="40">
        <v>0</v>
      </c>
    </row>
    <row r="11" spans="1:5" ht="14.25">
      <c r="A11" s="44">
        <v>30106</v>
      </c>
      <c r="B11" s="63" t="s">
        <v>166</v>
      </c>
      <c r="C11" s="40">
        <f t="shared" si="0"/>
        <v>0</v>
      </c>
      <c r="D11" s="40">
        <v>0</v>
      </c>
      <c r="E11" s="40">
        <v>0</v>
      </c>
    </row>
    <row r="12" spans="1:5" ht="14.25">
      <c r="A12" s="44">
        <v>30107</v>
      </c>
      <c r="B12" s="63" t="s">
        <v>167</v>
      </c>
      <c r="C12" s="40">
        <f t="shared" si="0"/>
        <v>0</v>
      </c>
      <c r="D12" s="40">
        <v>0</v>
      </c>
      <c r="E12" s="40">
        <v>0</v>
      </c>
    </row>
    <row r="13" spans="1:5" ht="14.25">
      <c r="A13" s="44">
        <v>30108</v>
      </c>
      <c r="B13" s="63" t="s">
        <v>168</v>
      </c>
      <c r="C13" s="40">
        <f t="shared" si="0"/>
        <v>32.7</v>
      </c>
      <c r="D13" s="20">
        <v>32.7</v>
      </c>
      <c r="E13" s="40">
        <v>0</v>
      </c>
    </row>
    <row r="14" spans="1:5" ht="14.25">
      <c r="A14" s="44">
        <v>30109</v>
      </c>
      <c r="B14" s="63" t="s">
        <v>169</v>
      </c>
      <c r="C14" s="40">
        <f t="shared" si="0"/>
        <v>16.35</v>
      </c>
      <c r="D14" s="20">
        <v>16.35</v>
      </c>
      <c r="E14" s="40">
        <v>0</v>
      </c>
    </row>
    <row r="15" spans="1:5" ht="14.25">
      <c r="A15" s="44">
        <v>30110</v>
      </c>
      <c r="B15" s="63" t="s">
        <v>170</v>
      </c>
      <c r="C15" s="40">
        <f t="shared" si="0"/>
        <v>17.98</v>
      </c>
      <c r="D15" s="20">
        <v>17.98</v>
      </c>
      <c r="E15" s="40">
        <v>0</v>
      </c>
    </row>
    <row r="16" spans="1:5" ht="14.25">
      <c r="A16" s="44">
        <v>30111</v>
      </c>
      <c r="B16" s="63" t="s">
        <v>171</v>
      </c>
      <c r="C16" s="40">
        <f t="shared" si="0"/>
        <v>10.22</v>
      </c>
      <c r="D16" s="20">
        <v>10.22</v>
      </c>
      <c r="E16" s="40">
        <v>0</v>
      </c>
    </row>
    <row r="17" spans="1:5" ht="14.25">
      <c r="A17" s="44">
        <v>30112</v>
      </c>
      <c r="B17" s="63" t="s">
        <v>172</v>
      </c>
      <c r="C17" s="40">
        <f t="shared" si="0"/>
        <v>0.8925</v>
      </c>
      <c r="D17" s="20">
        <v>0.8925</v>
      </c>
      <c r="E17" s="40">
        <v>0</v>
      </c>
    </row>
    <row r="18" spans="1:5" ht="14.25">
      <c r="A18" s="44">
        <v>30113</v>
      </c>
      <c r="B18" s="63" t="s">
        <v>173</v>
      </c>
      <c r="C18" s="40">
        <f t="shared" si="0"/>
        <v>26.48</v>
      </c>
      <c r="D18" s="20">
        <v>26.48</v>
      </c>
      <c r="E18" s="40">
        <v>0</v>
      </c>
    </row>
    <row r="19" spans="1:5" ht="14.25">
      <c r="A19" s="44">
        <v>30114</v>
      </c>
      <c r="B19" s="63" t="s">
        <v>174</v>
      </c>
      <c r="C19" s="40">
        <f t="shared" si="0"/>
        <v>0</v>
      </c>
      <c r="D19" s="40">
        <v>0</v>
      </c>
      <c r="E19" s="40">
        <v>0</v>
      </c>
    </row>
    <row r="20" spans="1:5" ht="14.25">
      <c r="A20" s="44">
        <v>30199</v>
      </c>
      <c r="B20" s="63" t="s">
        <v>175</v>
      </c>
      <c r="C20" s="40">
        <f t="shared" si="0"/>
        <v>263.6539</v>
      </c>
      <c r="D20" s="20">
        <v>263.6539</v>
      </c>
      <c r="E20" s="40">
        <v>0</v>
      </c>
    </row>
    <row r="21" spans="1:5" s="26" customFormat="1" ht="14.25">
      <c r="A21" s="29">
        <v>302</v>
      </c>
      <c r="B21" s="62" t="s">
        <v>176</v>
      </c>
      <c r="C21" s="43">
        <f>SUM(C22:C48)</f>
        <v>186.18200000000002</v>
      </c>
      <c r="D21" s="43">
        <f>SUM(D22:D48)</f>
        <v>0</v>
      </c>
      <c r="E21" s="43">
        <f>SUM(E22:E48)</f>
        <v>186.18200000000002</v>
      </c>
    </row>
    <row r="22" spans="1:5" ht="14.25">
      <c r="A22" s="44">
        <v>30201</v>
      </c>
      <c r="B22" s="63" t="s">
        <v>177</v>
      </c>
      <c r="C22" s="40">
        <f>D22+E22</f>
        <v>102.7</v>
      </c>
      <c r="D22" s="40">
        <v>0</v>
      </c>
      <c r="E22" s="20">
        <v>102.7</v>
      </c>
    </row>
    <row r="23" spans="1:5" ht="14.25">
      <c r="A23" s="44">
        <v>30202</v>
      </c>
      <c r="B23" s="63" t="s">
        <v>178</v>
      </c>
      <c r="C23" s="40">
        <f aca="true" t="shared" si="1" ref="C23:C48">D23+E23</f>
        <v>0</v>
      </c>
      <c r="D23" s="40">
        <v>0</v>
      </c>
      <c r="E23" s="40">
        <v>0</v>
      </c>
    </row>
    <row r="24" spans="1:5" ht="14.25">
      <c r="A24" s="44">
        <v>30203</v>
      </c>
      <c r="B24" s="63" t="s">
        <v>179</v>
      </c>
      <c r="C24" s="40">
        <f t="shared" si="1"/>
        <v>0</v>
      </c>
      <c r="D24" s="40">
        <v>0</v>
      </c>
      <c r="E24" s="40">
        <v>0</v>
      </c>
    </row>
    <row r="25" spans="1:5" ht="14.25">
      <c r="A25" s="44">
        <v>30204</v>
      </c>
      <c r="B25" s="63" t="s">
        <v>180</v>
      </c>
      <c r="C25" s="40">
        <f t="shared" si="1"/>
        <v>0</v>
      </c>
      <c r="D25" s="40">
        <v>0</v>
      </c>
      <c r="E25" s="40">
        <v>0</v>
      </c>
    </row>
    <row r="26" spans="1:5" ht="14.25">
      <c r="A26" s="44">
        <v>30205</v>
      </c>
      <c r="B26" s="63" t="s">
        <v>181</v>
      </c>
      <c r="C26" s="40">
        <f t="shared" si="1"/>
        <v>4</v>
      </c>
      <c r="D26" s="40">
        <v>0</v>
      </c>
      <c r="E26" s="20">
        <v>4</v>
      </c>
    </row>
    <row r="27" spans="1:5" ht="14.25">
      <c r="A27" s="44">
        <v>30206</v>
      </c>
      <c r="B27" s="63" t="s">
        <v>182</v>
      </c>
      <c r="C27" s="40">
        <f t="shared" si="1"/>
        <v>5</v>
      </c>
      <c r="D27" s="40">
        <v>0</v>
      </c>
      <c r="E27" s="20">
        <v>5</v>
      </c>
    </row>
    <row r="28" spans="1:5" ht="14.25">
      <c r="A28" s="44">
        <v>30207</v>
      </c>
      <c r="B28" s="63" t="s">
        <v>183</v>
      </c>
      <c r="C28" s="40">
        <f t="shared" si="1"/>
        <v>5</v>
      </c>
      <c r="D28" s="40">
        <v>0</v>
      </c>
      <c r="E28" s="20">
        <v>5</v>
      </c>
    </row>
    <row r="29" spans="1:5" ht="14.25">
      <c r="A29" s="44">
        <v>30208</v>
      </c>
      <c r="B29" s="63" t="s">
        <v>184</v>
      </c>
      <c r="C29" s="40">
        <f t="shared" si="1"/>
        <v>13.1</v>
      </c>
      <c r="D29" s="40">
        <v>0</v>
      </c>
      <c r="E29" s="20">
        <v>13.1</v>
      </c>
    </row>
    <row r="30" spans="1:5" ht="14.25">
      <c r="A30" s="44">
        <v>30209</v>
      </c>
      <c r="B30" s="63" t="s">
        <v>185</v>
      </c>
      <c r="C30" s="40">
        <f t="shared" si="1"/>
        <v>0</v>
      </c>
      <c r="D30" s="40">
        <v>0</v>
      </c>
      <c r="E30" s="40">
        <v>0</v>
      </c>
    </row>
    <row r="31" spans="1:5" ht="14.25">
      <c r="A31" s="44">
        <v>30211</v>
      </c>
      <c r="B31" s="63" t="s">
        <v>186</v>
      </c>
      <c r="C31" s="40">
        <f t="shared" si="1"/>
        <v>8</v>
      </c>
      <c r="D31" s="40">
        <v>0</v>
      </c>
      <c r="E31" s="20">
        <v>8</v>
      </c>
    </row>
    <row r="32" spans="1:5" ht="14.25">
      <c r="A32" s="44">
        <v>30212</v>
      </c>
      <c r="B32" s="63" t="s">
        <v>187</v>
      </c>
      <c r="C32" s="40">
        <f t="shared" si="1"/>
        <v>0</v>
      </c>
      <c r="D32" s="40">
        <v>0</v>
      </c>
      <c r="E32" s="40">
        <v>0</v>
      </c>
    </row>
    <row r="33" spans="1:5" ht="14.25">
      <c r="A33" s="44">
        <v>30213</v>
      </c>
      <c r="B33" s="63" t="s">
        <v>188</v>
      </c>
      <c r="C33" s="40">
        <f t="shared" si="1"/>
        <v>0</v>
      </c>
      <c r="D33" s="40">
        <v>0</v>
      </c>
      <c r="E33" s="40">
        <v>0</v>
      </c>
    </row>
    <row r="34" spans="1:5" ht="14.25">
      <c r="A34" s="44">
        <v>30214</v>
      </c>
      <c r="B34" s="63" t="s">
        <v>189</v>
      </c>
      <c r="C34" s="40">
        <f t="shared" si="1"/>
        <v>0</v>
      </c>
      <c r="D34" s="40">
        <v>0</v>
      </c>
      <c r="E34" s="40">
        <v>0</v>
      </c>
    </row>
    <row r="35" spans="1:5" ht="14.25">
      <c r="A35" s="44">
        <v>30215</v>
      </c>
      <c r="B35" s="63" t="s">
        <v>190</v>
      </c>
      <c r="C35" s="40">
        <f t="shared" si="1"/>
        <v>0</v>
      </c>
      <c r="D35" s="40">
        <v>0</v>
      </c>
      <c r="E35" s="40">
        <v>0</v>
      </c>
    </row>
    <row r="36" spans="1:5" ht="14.25">
      <c r="A36" s="44">
        <v>30216</v>
      </c>
      <c r="B36" s="63" t="s">
        <v>191</v>
      </c>
      <c r="C36" s="40">
        <f t="shared" si="1"/>
        <v>0</v>
      </c>
      <c r="D36" s="40">
        <v>0</v>
      </c>
      <c r="E36" s="40">
        <v>0</v>
      </c>
    </row>
    <row r="37" spans="1:5" ht="14.25">
      <c r="A37" s="44">
        <v>30217</v>
      </c>
      <c r="B37" s="63" t="s">
        <v>192</v>
      </c>
      <c r="C37" s="40">
        <f t="shared" si="1"/>
        <v>0</v>
      </c>
      <c r="D37" s="40">
        <v>0</v>
      </c>
      <c r="E37" s="40">
        <v>0</v>
      </c>
    </row>
    <row r="38" spans="1:5" ht="14.25">
      <c r="A38" s="44">
        <v>30218</v>
      </c>
      <c r="B38" s="63" t="s">
        <v>193</v>
      </c>
      <c r="C38" s="40">
        <f t="shared" si="1"/>
        <v>0</v>
      </c>
      <c r="D38" s="40">
        <v>0</v>
      </c>
      <c r="E38" s="40">
        <v>0</v>
      </c>
    </row>
    <row r="39" spans="1:5" ht="14.25">
      <c r="A39" s="44">
        <v>30224</v>
      </c>
      <c r="B39" s="63" t="s">
        <v>194</v>
      </c>
      <c r="C39" s="40">
        <f t="shared" si="1"/>
        <v>0</v>
      </c>
      <c r="D39" s="40">
        <v>0</v>
      </c>
      <c r="E39" s="40">
        <v>0</v>
      </c>
    </row>
    <row r="40" spans="1:5" ht="14.25">
      <c r="A40" s="44">
        <v>30225</v>
      </c>
      <c r="B40" s="63" t="s">
        <v>195</v>
      </c>
      <c r="C40" s="40">
        <f t="shared" si="1"/>
        <v>0</v>
      </c>
      <c r="D40" s="40">
        <v>0</v>
      </c>
      <c r="E40" s="40">
        <v>0</v>
      </c>
    </row>
    <row r="41" spans="1:5" ht="14.25">
      <c r="A41" s="44">
        <v>30226</v>
      </c>
      <c r="B41" s="63" t="s">
        <v>196</v>
      </c>
      <c r="C41" s="40">
        <f t="shared" si="1"/>
        <v>0</v>
      </c>
      <c r="D41" s="40">
        <v>0</v>
      </c>
      <c r="E41" s="40">
        <v>0</v>
      </c>
    </row>
    <row r="42" spans="1:5" ht="14.25">
      <c r="A42" s="44">
        <v>30227</v>
      </c>
      <c r="B42" s="63" t="s">
        <v>197</v>
      </c>
      <c r="C42" s="40">
        <f t="shared" si="1"/>
        <v>0</v>
      </c>
      <c r="D42" s="40">
        <v>0</v>
      </c>
      <c r="E42" s="40">
        <v>0</v>
      </c>
    </row>
    <row r="43" spans="1:5" ht="14.25">
      <c r="A43" s="44">
        <v>30228</v>
      </c>
      <c r="B43" s="63" t="s">
        <v>198</v>
      </c>
      <c r="C43" s="40">
        <f t="shared" si="1"/>
        <v>0</v>
      </c>
      <c r="D43" s="40">
        <v>0</v>
      </c>
      <c r="E43" s="40">
        <v>0</v>
      </c>
    </row>
    <row r="44" spans="1:5" ht="14.25">
      <c r="A44" s="44">
        <v>30229</v>
      </c>
      <c r="B44" s="63" t="s">
        <v>199</v>
      </c>
      <c r="C44" s="40">
        <f t="shared" si="1"/>
        <v>0</v>
      </c>
      <c r="D44" s="40">
        <v>0</v>
      </c>
      <c r="E44" s="40">
        <v>0</v>
      </c>
    </row>
    <row r="45" spans="1:5" ht="14.25">
      <c r="A45" s="44">
        <v>30231</v>
      </c>
      <c r="B45" s="63" t="s">
        <v>200</v>
      </c>
      <c r="C45" s="40">
        <f t="shared" si="1"/>
        <v>24.6</v>
      </c>
      <c r="D45" s="40">
        <v>0</v>
      </c>
      <c r="E45" s="20">
        <v>24.6</v>
      </c>
    </row>
    <row r="46" spans="1:5" ht="14.25">
      <c r="A46" s="44">
        <v>30239</v>
      </c>
      <c r="B46" s="63" t="s">
        <v>201</v>
      </c>
      <c r="C46" s="40">
        <f t="shared" si="1"/>
        <v>9.792</v>
      </c>
      <c r="D46" s="40">
        <v>0</v>
      </c>
      <c r="E46" s="20">
        <v>9.792</v>
      </c>
    </row>
    <row r="47" spans="1:5" ht="14.25">
      <c r="A47" s="44">
        <v>30240</v>
      </c>
      <c r="B47" s="63" t="s">
        <v>202</v>
      </c>
      <c r="C47" s="40">
        <f t="shared" si="1"/>
        <v>0</v>
      </c>
      <c r="D47" s="40">
        <v>0</v>
      </c>
      <c r="E47" s="40">
        <v>0</v>
      </c>
    </row>
    <row r="48" spans="1:5" ht="14.25">
      <c r="A48" s="44">
        <v>30299</v>
      </c>
      <c r="B48" s="63" t="s">
        <v>203</v>
      </c>
      <c r="C48" s="40">
        <f t="shared" si="1"/>
        <v>13.99</v>
      </c>
      <c r="D48" s="40">
        <v>0</v>
      </c>
      <c r="E48" s="20">
        <v>13.99</v>
      </c>
    </row>
    <row r="49" spans="1:5" s="26" customFormat="1" ht="14.25">
      <c r="A49" s="29">
        <v>303</v>
      </c>
      <c r="B49" s="62" t="s">
        <v>204</v>
      </c>
      <c r="C49" s="43">
        <f>SUM(C50:C61)</f>
        <v>40.1125</v>
      </c>
      <c r="D49" s="43">
        <f>SUM(D50:D61)</f>
        <v>40.1125</v>
      </c>
      <c r="E49" s="43">
        <f>SUM(E50:E61)</f>
        <v>0</v>
      </c>
    </row>
    <row r="50" spans="1:5" ht="14.25">
      <c r="A50" s="44">
        <v>30301</v>
      </c>
      <c r="B50" s="63" t="s">
        <v>205</v>
      </c>
      <c r="C50" s="40">
        <f>D50+E50</f>
        <v>0</v>
      </c>
      <c r="D50" s="40">
        <v>0</v>
      </c>
      <c r="E50" s="40">
        <v>0</v>
      </c>
    </row>
    <row r="51" spans="1:5" ht="14.25">
      <c r="A51" s="44">
        <v>30302</v>
      </c>
      <c r="B51" s="63" t="s">
        <v>206</v>
      </c>
      <c r="C51" s="40">
        <f aca="true" t="shared" si="2" ref="C51:C61">D51+E51</f>
        <v>22.0183</v>
      </c>
      <c r="D51" s="20">
        <v>22.0183</v>
      </c>
      <c r="E51" s="40">
        <v>0</v>
      </c>
    </row>
    <row r="52" spans="1:5" ht="14.25">
      <c r="A52" s="44">
        <v>30303</v>
      </c>
      <c r="B52" s="63" t="s">
        <v>207</v>
      </c>
      <c r="C52" s="40">
        <f t="shared" si="2"/>
        <v>0</v>
      </c>
      <c r="D52" s="40">
        <v>0</v>
      </c>
      <c r="E52" s="40">
        <v>0</v>
      </c>
    </row>
    <row r="53" spans="1:5" ht="14.25">
      <c r="A53" s="44">
        <v>30304</v>
      </c>
      <c r="B53" s="63" t="s">
        <v>208</v>
      </c>
      <c r="C53" s="40">
        <f t="shared" si="2"/>
        <v>0</v>
      </c>
      <c r="D53" s="40">
        <v>0</v>
      </c>
      <c r="E53" s="40">
        <v>0</v>
      </c>
    </row>
    <row r="54" spans="1:5" ht="14.25">
      <c r="A54" s="44">
        <v>30305</v>
      </c>
      <c r="B54" s="63" t="s">
        <v>209</v>
      </c>
      <c r="C54" s="40">
        <f t="shared" si="2"/>
        <v>3.051</v>
      </c>
      <c r="D54" s="20">
        <v>3.051</v>
      </c>
      <c r="E54" s="40">
        <v>0</v>
      </c>
    </row>
    <row r="55" spans="1:5" ht="14.25">
      <c r="A55" s="44">
        <v>30306</v>
      </c>
      <c r="B55" s="63" t="s">
        <v>210</v>
      </c>
      <c r="C55" s="40">
        <f t="shared" si="2"/>
        <v>0</v>
      </c>
      <c r="D55" s="40">
        <v>0</v>
      </c>
      <c r="E55" s="40">
        <v>0</v>
      </c>
    </row>
    <row r="56" spans="1:5" ht="14.25">
      <c r="A56" s="44">
        <v>30307</v>
      </c>
      <c r="B56" s="63" t="s">
        <v>211</v>
      </c>
      <c r="C56" s="40">
        <f t="shared" si="2"/>
        <v>5.91</v>
      </c>
      <c r="D56" s="20">
        <v>5.91</v>
      </c>
      <c r="E56" s="40">
        <v>0</v>
      </c>
    </row>
    <row r="57" spans="1:5" ht="14.25">
      <c r="A57" s="44">
        <v>30308</v>
      </c>
      <c r="B57" s="63" t="s">
        <v>212</v>
      </c>
      <c r="C57" s="40">
        <f t="shared" si="2"/>
        <v>0</v>
      </c>
      <c r="D57" s="40">
        <v>0</v>
      </c>
      <c r="E57" s="40">
        <v>0</v>
      </c>
    </row>
    <row r="58" spans="1:5" ht="14.25">
      <c r="A58" s="44">
        <v>30309</v>
      </c>
      <c r="B58" s="63" t="s">
        <v>213</v>
      </c>
      <c r="C58" s="40">
        <f t="shared" si="2"/>
        <v>0</v>
      </c>
      <c r="D58" s="40">
        <v>0</v>
      </c>
      <c r="E58" s="40">
        <v>0</v>
      </c>
    </row>
    <row r="59" spans="1:5" ht="14.25">
      <c r="A59" s="44">
        <v>30310</v>
      </c>
      <c r="B59" s="63" t="s">
        <v>214</v>
      </c>
      <c r="C59" s="40">
        <f t="shared" si="2"/>
        <v>0</v>
      </c>
      <c r="D59" s="40">
        <v>0</v>
      </c>
      <c r="E59" s="40">
        <v>0</v>
      </c>
    </row>
    <row r="60" spans="1:5" ht="14.25">
      <c r="A60" s="44">
        <v>30311</v>
      </c>
      <c r="B60" s="63" t="s">
        <v>215</v>
      </c>
      <c r="C60" s="40">
        <f t="shared" si="2"/>
        <v>0</v>
      </c>
      <c r="D60" s="40">
        <v>0</v>
      </c>
      <c r="E60" s="40">
        <v>0</v>
      </c>
    </row>
    <row r="61" spans="1:5" ht="14.25">
      <c r="A61" s="44">
        <v>30399</v>
      </c>
      <c r="B61" s="63" t="s">
        <v>216</v>
      </c>
      <c r="C61" s="40">
        <f t="shared" si="2"/>
        <v>9.1332</v>
      </c>
      <c r="D61" s="20">
        <v>9.1332</v>
      </c>
      <c r="E61" s="40">
        <v>0</v>
      </c>
    </row>
    <row r="62" spans="1:5" s="26" customFormat="1" ht="14.25">
      <c r="A62" s="29">
        <v>310</v>
      </c>
      <c r="B62" s="62" t="s">
        <v>217</v>
      </c>
      <c r="C62" s="43">
        <f>SUM(C63:C66)</f>
        <v>0</v>
      </c>
      <c r="D62" s="43">
        <f>SUM(D63:D66)</f>
        <v>0</v>
      </c>
      <c r="E62" s="43">
        <f>SUM(E63:E66)</f>
        <v>0</v>
      </c>
    </row>
    <row r="63" spans="1:5" ht="14.25">
      <c r="A63" s="44">
        <v>31002</v>
      </c>
      <c r="B63" s="63" t="s">
        <v>218</v>
      </c>
      <c r="C63" s="40">
        <f>D63+E63</f>
        <v>0</v>
      </c>
      <c r="D63" s="40">
        <v>0</v>
      </c>
      <c r="E63" s="40">
        <v>0</v>
      </c>
    </row>
    <row r="64" spans="1:5" ht="14.25">
      <c r="A64" s="44">
        <v>31003</v>
      </c>
      <c r="B64" s="63" t="s">
        <v>219</v>
      </c>
      <c r="C64" s="40">
        <f>D64+E64</f>
        <v>0</v>
      </c>
      <c r="D64" s="40">
        <v>0</v>
      </c>
      <c r="E64" s="40">
        <v>0</v>
      </c>
    </row>
    <row r="65" spans="1:5" ht="14.25">
      <c r="A65" s="44">
        <v>31007</v>
      </c>
      <c r="B65" s="63" t="s">
        <v>220</v>
      </c>
      <c r="C65" s="40">
        <f>D65+E65</f>
        <v>0</v>
      </c>
      <c r="D65" s="40">
        <v>0</v>
      </c>
      <c r="E65" s="40">
        <v>0</v>
      </c>
    </row>
    <row r="66" spans="1:5" ht="14.25">
      <c r="A66" s="44">
        <v>31099</v>
      </c>
      <c r="B66" s="63" t="s">
        <v>221</v>
      </c>
      <c r="C66" s="40">
        <f>D66+E66</f>
        <v>0</v>
      </c>
      <c r="D66" s="40">
        <v>0</v>
      </c>
      <c r="E66" s="40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8" width="8.375" style="57" customWidth="1"/>
    <col min="19" max="16384" width="9.00390625" style="57" customWidth="1"/>
  </cols>
  <sheetData>
    <row r="1" ht="23.25" customHeight="1">
      <c r="A1" s="57" t="s">
        <v>222</v>
      </c>
    </row>
    <row r="2" spans="1:18" s="1" customFormat="1" ht="30.75" customHeight="1">
      <c r="A2" s="137" t="s">
        <v>223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ht="20.25" customHeight="1"/>
    <row r="4" spans="1:18" s="55" customFormat="1" ht="24.75" customHeight="1">
      <c r="A4" s="138" t="s">
        <v>224</v>
      </c>
      <c r="B4" s="138"/>
      <c r="C4" s="138"/>
      <c r="D4" s="138"/>
      <c r="E4" s="138"/>
      <c r="F4" s="138"/>
      <c r="G4" s="138" t="s">
        <v>225</v>
      </c>
      <c r="H4" s="138"/>
      <c r="I4" s="138"/>
      <c r="J4" s="138"/>
      <c r="K4" s="138"/>
      <c r="L4" s="138"/>
      <c r="M4" s="138" t="s">
        <v>226</v>
      </c>
      <c r="N4" s="138"/>
      <c r="O4" s="138"/>
      <c r="P4" s="138"/>
      <c r="Q4" s="138"/>
      <c r="R4" s="138"/>
    </row>
    <row r="5" spans="1:18" s="55" customFormat="1" ht="24.75" customHeight="1">
      <c r="A5" s="138" t="s">
        <v>55</v>
      </c>
      <c r="B5" s="138" t="s">
        <v>227</v>
      </c>
      <c r="C5" s="138" t="s">
        <v>228</v>
      </c>
      <c r="D5" s="138"/>
      <c r="E5" s="138"/>
      <c r="F5" s="139" t="s">
        <v>192</v>
      </c>
      <c r="G5" s="138" t="s">
        <v>55</v>
      </c>
      <c r="H5" s="138" t="s">
        <v>227</v>
      </c>
      <c r="I5" s="138" t="s">
        <v>228</v>
      </c>
      <c r="J5" s="138"/>
      <c r="K5" s="138"/>
      <c r="L5" s="139" t="s">
        <v>192</v>
      </c>
      <c r="M5" s="138" t="s">
        <v>55</v>
      </c>
      <c r="N5" s="138" t="s">
        <v>227</v>
      </c>
      <c r="O5" s="138" t="s">
        <v>228</v>
      </c>
      <c r="P5" s="138"/>
      <c r="Q5" s="138"/>
      <c r="R5" s="138" t="s">
        <v>192</v>
      </c>
    </row>
    <row r="6" spans="1:18" s="55" customFormat="1" ht="51.75" customHeight="1">
      <c r="A6" s="138"/>
      <c r="B6" s="138"/>
      <c r="C6" s="58" t="s">
        <v>9</v>
      </c>
      <c r="D6" s="58" t="s">
        <v>229</v>
      </c>
      <c r="E6" s="58" t="s">
        <v>230</v>
      </c>
      <c r="F6" s="140"/>
      <c r="G6" s="138"/>
      <c r="H6" s="138"/>
      <c r="I6" s="58" t="s">
        <v>9</v>
      </c>
      <c r="J6" s="58" t="s">
        <v>229</v>
      </c>
      <c r="K6" s="58" t="s">
        <v>230</v>
      </c>
      <c r="L6" s="140"/>
      <c r="M6" s="138"/>
      <c r="N6" s="138"/>
      <c r="O6" s="58" t="s">
        <v>9</v>
      </c>
      <c r="P6" s="58" t="s">
        <v>229</v>
      </c>
      <c r="Q6" s="58" t="s">
        <v>230</v>
      </c>
      <c r="R6" s="138"/>
    </row>
    <row r="7" spans="1:18" s="56" customFormat="1" ht="36.75" customHeight="1">
      <c r="A7" s="59">
        <f>B7+C7+F7</f>
        <v>24.6</v>
      </c>
      <c r="B7" s="60">
        <v>0</v>
      </c>
      <c r="C7" s="60">
        <f>D7+E7</f>
        <v>24.6</v>
      </c>
      <c r="D7" s="60">
        <v>0</v>
      </c>
      <c r="E7" s="60">
        <v>24.6</v>
      </c>
      <c r="F7" s="60">
        <v>0</v>
      </c>
      <c r="G7" s="59">
        <f>H7+I7+L7</f>
        <v>24.6</v>
      </c>
      <c r="H7" s="60">
        <v>0</v>
      </c>
      <c r="I7" s="60">
        <f>J7+K7</f>
        <v>24.6</v>
      </c>
      <c r="J7" s="60">
        <v>0</v>
      </c>
      <c r="K7" s="60">
        <v>24.6</v>
      </c>
      <c r="L7" s="60">
        <v>0</v>
      </c>
      <c r="M7" s="59">
        <f>N7+O7+R7</f>
        <v>24.6</v>
      </c>
      <c r="N7" s="60">
        <v>0</v>
      </c>
      <c r="O7" s="60">
        <f>P7+Q7</f>
        <v>24.6</v>
      </c>
      <c r="P7" s="60">
        <v>0</v>
      </c>
      <c r="Q7" s="60">
        <v>24.6</v>
      </c>
      <c r="R7" s="60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9.00390625" style="45" customWidth="1"/>
    <col min="2" max="2" width="33.25390625" style="7" customWidth="1"/>
    <col min="3" max="3" width="10.25390625" style="7" customWidth="1"/>
    <col min="4" max="4" width="9.50390625" style="7" bestFit="1" customWidth="1"/>
    <col min="5" max="5" width="10.125" style="7" customWidth="1"/>
    <col min="6" max="6" width="11.875" style="7" customWidth="1"/>
    <col min="7" max="7" width="16.50390625" style="7" customWidth="1"/>
    <col min="8" max="8" width="14.75390625" style="7" customWidth="1"/>
    <col min="9" max="9" width="14.125" style="7" customWidth="1"/>
    <col min="10" max="10" width="23.125" style="46" customWidth="1"/>
    <col min="11" max="11" width="16.00390625" style="7" customWidth="1"/>
    <col min="12" max="12" width="9.00390625" style="7" customWidth="1"/>
    <col min="13" max="13" width="19.75390625" style="7" customWidth="1"/>
    <col min="14" max="14" width="15.50390625" style="7" customWidth="1"/>
    <col min="15" max="16384" width="9.00390625" style="7" customWidth="1"/>
  </cols>
  <sheetData>
    <row r="1" ht="14.25">
      <c r="A1" s="47" t="s">
        <v>231</v>
      </c>
    </row>
    <row r="2" spans="1:14" s="23" customFormat="1" ht="38.25" customHeight="1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51"/>
      <c r="L2" s="51"/>
      <c r="M2" s="51"/>
      <c r="N2" s="51"/>
    </row>
    <row r="3" ht="14.25">
      <c r="J3" s="46" t="s">
        <v>3</v>
      </c>
    </row>
    <row r="4" spans="1:10" s="26" customFormat="1" ht="27.75" customHeight="1">
      <c r="A4" s="132" t="s">
        <v>45</v>
      </c>
      <c r="B4" s="132"/>
      <c r="C4" s="132" t="s">
        <v>98</v>
      </c>
      <c r="D4" s="132" t="s">
        <v>99</v>
      </c>
      <c r="E4" s="132"/>
      <c r="F4" s="132"/>
      <c r="G4" s="132"/>
      <c r="H4" s="132"/>
      <c r="I4" s="132" t="s">
        <v>100</v>
      </c>
      <c r="J4" s="132"/>
    </row>
    <row r="5" spans="1:10" s="26" customFormat="1" ht="19.5" customHeight="1">
      <c r="A5" s="142" t="s">
        <v>50</v>
      </c>
      <c r="B5" s="142" t="s">
        <v>51</v>
      </c>
      <c r="C5" s="132"/>
      <c r="D5" s="142" t="s">
        <v>55</v>
      </c>
      <c r="E5" s="134" t="s">
        <v>101</v>
      </c>
      <c r="F5" s="141"/>
      <c r="G5" s="135"/>
      <c r="H5" s="142" t="s">
        <v>102</v>
      </c>
      <c r="I5" s="142" t="s">
        <v>103</v>
      </c>
      <c r="J5" s="144" t="s">
        <v>104</v>
      </c>
    </row>
    <row r="6" spans="1:10" s="26" customFormat="1" ht="19.5" customHeight="1">
      <c r="A6" s="143"/>
      <c r="B6" s="143"/>
      <c r="C6" s="132"/>
      <c r="D6" s="143"/>
      <c r="E6" s="29" t="s">
        <v>9</v>
      </c>
      <c r="F6" s="29" t="s">
        <v>233</v>
      </c>
      <c r="G6" s="29" t="s">
        <v>234</v>
      </c>
      <c r="H6" s="143"/>
      <c r="I6" s="143"/>
      <c r="J6" s="145"/>
    </row>
    <row r="7" spans="1:10" s="26" customFormat="1" ht="19.5" customHeight="1">
      <c r="A7" s="134" t="s">
        <v>55</v>
      </c>
      <c r="B7" s="135"/>
      <c r="C7" s="48"/>
      <c r="D7" s="48"/>
      <c r="E7" s="48"/>
      <c r="F7" s="48"/>
      <c r="G7" s="48"/>
      <c r="H7" s="48"/>
      <c r="I7" s="48"/>
      <c r="J7" s="52"/>
    </row>
    <row r="8" spans="1:10" ht="19.5" customHeight="1">
      <c r="A8" s="49"/>
      <c r="B8" s="49"/>
      <c r="C8" s="50"/>
      <c r="D8" s="50"/>
      <c r="E8" s="50"/>
      <c r="F8" s="50"/>
      <c r="G8" s="50"/>
      <c r="H8" s="50"/>
      <c r="I8" s="53"/>
      <c r="J8" s="54"/>
    </row>
    <row r="9" spans="1:10" ht="19.5" customHeight="1">
      <c r="A9" s="49"/>
      <c r="B9" s="49"/>
      <c r="C9" s="50"/>
      <c r="D9" s="50"/>
      <c r="E9" s="50"/>
      <c r="F9" s="50"/>
      <c r="G9" s="50"/>
      <c r="H9" s="50"/>
      <c r="I9" s="53"/>
      <c r="J9" s="54"/>
    </row>
    <row r="10" spans="1:10" ht="19.5" customHeight="1">
      <c r="A10" s="49"/>
      <c r="B10" s="49"/>
      <c r="C10" s="50"/>
      <c r="D10" s="50"/>
      <c r="E10" s="50"/>
      <c r="F10" s="50"/>
      <c r="G10" s="50"/>
      <c r="H10" s="50"/>
      <c r="I10" s="53"/>
      <c r="J10" s="54"/>
    </row>
    <row r="11" spans="1:10" ht="19.5" customHeight="1">
      <c r="A11" s="49"/>
      <c r="B11" s="49"/>
      <c r="C11" s="50"/>
      <c r="D11" s="50"/>
      <c r="E11" s="50"/>
      <c r="F11" s="50"/>
      <c r="G11" s="50"/>
      <c r="H11" s="50"/>
      <c r="I11" s="53"/>
      <c r="J11" s="54"/>
    </row>
    <row r="12" spans="1:10" ht="19.5" customHeight="1">
      <c r="A12" s="49"/>
      <c r="B12" s="49"/>
      <c r="C12" s="50"/>
      <c r="D12" s="50"/>
      <c r="E12" s="50"/>
      <c r="F12" s="50"/>
      <c r="G12" s="50"/>
      <c r="H12" s="50"/>
      <c r="I12" s="53"/>
      <c r="J12" s="54"/>
    </row>
    <row r="13" spans="1:10" ht="19.5" customHeight="1">
      <c r="A13" s="49"/>
      <c r="B13" s="49"/>
      <c r="C13" s="50"/>
      <c r="D13" s="50"/>
      <c r="E13" s="50"/>
      <c r="F13" s="50"/>
      <c r="G13" s="50"/>
      <c r="H13" s="50"/>
      <c r="I13" s="53"/>
      <c r="J13" s="54"/>
    </row>
    <row r="14" spans="1:10" ht="19.5" customHeight="1">
      <c r="A14" s="49"/>
      <c r="B14" s="49"/>
      <c r="C14" s="50"/>
      <c r="D14" s="50"/>
      <c r="E14" s="50"/>
      <c r="F14" s="50"/>
      <c r="G14" s="50"/>
      <c r="H14" s="50"/>
      <c r="I14" s="53"/>
      <c r="J14" s="54"/>
    </row>
    <row r="15" spans="1:10" ht="19.5" customHeight="1">
      <c r="A15" s="49"/>
      <c r="B15" s="49"/>
      <c r="C15" s="50"/>
      <c r="D15" s="50"/>
      <c r="E15" s="50"/>
      <c r="F15" s="50"/>
      <c r="G15" s="50"/>
      <c r="H15" s="50"/>
      <c r="I15" s="53"/>
      <c r="J15" s="54"/>
    </row>
    <row r="16" spans="1:10" ht="19.5" customHeight="1">
      <c r="A16" s="49"/>
      <c r="B16" s="49"/>
      <c r="C16" s="50"/>
      <c r="D16" s="50"/>
      <c r="E16" s="50"/>
      <c r="F16" s="50"/>
      <c r="G16" s="50"/>
      <c r="H16" s="50"/>
      <c r="I16" s="53"/>
      <c r="J16" s="54"/>
    </row>
    <row r="17" spans="1:10" ht="19.5" customHeight="1">
      <c r="A17" s="49"/>
      <c r="B17" s="49"/>
      <c r="C17" s="50"/>
      <c r="D17" s="50"/>
      <c r="E17" s="50"/>
      <c r="F17" s="50"/>
      <c r="G17" s="50"/>
      <c r="H17" s="50"/>
      <c r="I17" s="53"/>
      <c r="J17" s="54"/>
    </row>
    <row r="18" spans="1:10" ht="19.5" customHeight="1">
      <c r="A18" s="49"/>
      <c r="B18" s="49"/>
      <c r="C18" s="50"/>
      <c r="D18" s="50"/>
      <c r="E18" s="50"/>
      <c r="F18" s="50"/>
      <c r="G18" s="50"/>
      <c r="H18" s="50"/>
      <c r="I18" s="53"/>
      <c r="J18" s="54"/>
    </row>
    <row r="20" ht="14.25">
      <c r="B20" s="7" t="s">
        <v>235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48" sqref="E48"/>
    </sheetView>
  </sheetViews>
  <sheetFormatPr defaultColWidth="9.00390625" defaultRowHeight="14.25"/>
  <cols>
    <col min="1" max="1" width="41.625" style="7" customWidth="1"/>
    <col min="2" max="2" width="20.00390625" style="37" customWidth="1"/>
    <col min="3" max="3" width="43.375" style="7" customWidth="1"/>
    <col min="4" max="4" width="15.00390625" style="37" customWidth="1"/>
    <col min="5" max="16384" width="9.00390625" style="7" customWidth="1"/>
  </cols>
  <sheetData>
    <row r="1" ht="30.75" customHeight="1">
      <c r="A1" s="7" t="s">
        <v>236</v>
      </c>
    </row>
    <row r="2" spans="1:4" ht="33.75" customHeight="1">
      <c r="A2" s="117" t="s">
        <v>237</v>
      </c>
      <c r="B2" s="136"/>
      <c r="C2" s="117"/>
      <c r="D2" s="136"/>
    </row>
    <row r="3" spans="3:4" ht="24.75" customHeight="1">
      <c r="C3" s="146" t="s">
        <v>238</v>
      </c>
      <c r="D3" s="147"/>
    </row>
    <row r="4" spans="1:4" s="35" customFormat="1" ht="24.75" customHeight="1">
      <c r="A4" s="132" t="s">
        <v>4</v>
      </c>
      <c r="B4" s="133"/>
      <c r="C4" s="132" t="s">
        <v>5</v>
      </c>
      <c r="D4" s="133"/>
    </row>
    <row r="5" spans="1:4" s="35" customFormat="1" ht="24.75" customHeight="1">
      <c r="A5" s="29" t="s">
        <v>239</v>
      </c>
      <c r="B5" s="38" t="s">
        <v>7</v>
      </c>
      <c r="C5" s="29" t="s">
        <v>239</v>
      </c>
      <c r="D5" s="38" t="s">
        <v>7</v>
      </c>
    </row>
    <row r="6" spans="1:4" s="35" customFormat="1" ht="24.75" customHeight="1">
      <c r="A6" s="39" t="s">
        <v>240</v>
      </c>
      <c r="B6" s="40">
        <f>B7+B10</f>
        <v>1130.3458</v>
      </c>
      <c r="C6" s="39" t="s">
        <v>241</v>
      </c>
      <c r="D6" s="40">
        <f>D7+D10</f>
        <v>1130.3458</v>
      </c>
    </row>
    <row r="7" spans="1:4" s="35" customFormat="1" ht="24.75" customHeight="1">
      <c r="A7" s="39" t="s">
        <v>242</v>
      </c>
      <c r="B7" s="40">
        <f>B8+B9</f>
        <v>1130.3458</v>
      </c>
      <c r="C7" s="39" t="s">
        <v>243</v>
      </c>
      <c r="D7" s="20">
        <v>1130.3458</v>
      </c>
    </row>
    <row r="8" spans="1:4" s="35" customFormat="1" ht="24.75" customHeight="1">
      <c r="A8" s="39" t="s">
        <v>244</v>
      </c>
      <c r="B8" s="20">
        <v>1130.3458</v>
      </c>
      <c r="C8" s="39" t="s">
        <v>245</v>
      </c>
      <c r="D8" s="20">
        <v>1130.3458</v>
      </c>
    </row>
    <row r="9" spans="1:4" s="35" customFormat="1" ht="24.75" customHeight="1">
      <c r="A9" s="39" t="s">
        <v>246</v>
      </c>
      <c r="B9" s="40">
        <v>0</v>
      </c>
      <c r="C9" s="39" t="s">
        <v>247</v>
      </c>
      <c r="D9" s="40">
        <v>0</v>
      </c>
    </row>
    <row r="10" spans="1:4" s="35" customFormat="1" ht="24.75" customHeight="1">
      <c r="A10" s="39" t="s">
        <v>248</v>
      </c>
      <c r="B10" s="40">
        <f>B11+B12</f>
        <v>0</v>
      </c>
      <c r="C10" s="39" t="s">
        <v>249</v>
      </c>
      <c r="D10" s="40">
        <f>D11+D12</f>
        <v>0</v>
      </c>
    </row>
    <row r="11" spans="1:4" s="35" customFormat="1" ht="24.75" customHeight="1">
      <c r="A11" s="39" t="s">
        <v>244</v>
      </c>
      <c r="B11" s="40">
        <v>0</v>
      </c>
      <c r="C11" s="39" t="s">
        <v>250</v>
      </c>
      <c r="D11" s="40">
        <v>0</v>
      </c>
    </row>
    <row r="12" spans="1:4" s="35" customFormat="1" ht="24.75" customHeight="1">
      <c r="A12" s="39" t="s">
        <v>246</v>
      </c>
      <c r="B12" s="40">
        <v>0</v>
      </c>
      <c r="C12" s="39" t="s">
        <v>251</v>
      </c>
      <c r="D12" s="40">
        <v>0</v>
      </c>
    </row>
    <row r="13" spans="1:4" s="35" customFormat="1" ht="24.75" customHeight="1">
      <c r="A13" s="39" t="s">
        <v>252</v>
      </c>
      <c r="B13" s="40">
        <f>B14+B15</f>
        <v>0</v>
      </c>
      <c r="C13" s="39" t="s">
        <v>253</v>
      </c>
      <c r="D13" s="40">
        <f>D14+D17</f>
        <v>0</v>
      </c>
    </row>
    <row r="14" spans="1:4" s="35" customFormat="1" ht="24.75" customHeight="1">
      <c r="A14" s="39" t="s">
        <v>254</v>
      </c>
      <c r="B14" s="40">
        <f aca="true" t="shared" si="0" ref="B14:B24">B15+B16</f>
        <v>0</v>
      </c>
      <c r="C14" s="39" t="s">
        <v>243</v>
      </c>
      <c r="D14" s="41">
        <f>D15+D16</f>
        <v>0</v>
      </c>
    </row>
    <row r="15" spans="1:4" s="35" customFormat="1" ht="24.75" customHeight="1">
      <c r="A15" s="39" t="s">
        <v>255</v>
      </c>
      <c r="B15" s="40">
        <f t="shared" si="0"/>
        <v>0</v>
      </c>
      <c r="C15" s="39" t="s">
        <v>245</v>
      </c>
      <c r="D15" s="41">
        <v>0</v>
      </c>
    </row>
    <row r="16" spans="1:4" s="35" customFormat="1" ht="24.75" customHeight="1">
      <c r="A16" s="39" t="s">
        <v>256</v>
      </c>
      <c r="B16" s="40">
        <f t="shared" si="0"/>
        <v>0</v>
      </c>
      <c r="C16" s="39" t="s">
        <v>247</v>
      </c>
      <c r="D16" s="42">
        <v>0</v>
      </c>
    </row>
    <row r="17" spans="1:4" s="35" customFormat="1" ht="24.75" customHeight="1">
      <c r="A17" s="39" t="s">
        <v>257</v>
      </c>
      <c r="B17" s="40">
        <f t="shared" si="0"/>
        <v>0</v>
      </c>
      <c r="C17" s="39" t="s">
        <v>249</v>
      </c>
      <c r="D17" s="42">
        <f>D18+D19</f>
        <v>0</v>
      </c>
    </row>
    <row r="18" spans="1:4" s="35" customFormat="1" ht="24.75" customHeight="1">
      <c r="A18" s="39" t="s">
        <v>258</v>
      </c>
      <c r="B18" s="40">
        <f t="shared" si="0"/>
        <v>0</v>
      </c>
      <c r="C18" s="39" t="s">
        <v>250</v>
      </c>
      <c r="D18" s="42">
        <v>0</v>
      </c>
    </row>
    <row r="19" spans="1:4" s="35" customFormat="1" ht="24.75" customHeight="1">
      <c r="A19" s="39" t="s">
        <v>259</v>
      </c>
      <c r="B19" s="40">
        <f t="shared" si="0"/>
        <v>0</v>
      </c>
      <c r="C19" s="39" t="s">
        <v>251</v>
      </c>
      <c r="D19" s="42">
        <v>0</v>
      </c>
    </row>
    <row r="20" spans="1:4" s="35" customFormat="1" ht="24.75" customHeight="1">
      <c r="A20" s="39" t="s">
        <v>260</v>
      </c>
      <c r="B20" s="40">
        <f t="shared" si="0"/>
        <v>0</v>
      </c>
      <c r="C20" s="39" t="s">
        <v>261</v>
      </c>
      <c r="D20" s="42">
        <v>0</v>
      </c>
    </row>
    <row r="21" spans="1:4" s="35" customFormat="1" ht="24.75" customHeight="1">
      <c r="A21" s="39" t="s">
        <v>262</v>
      </c>
      <c r="B21" s="40">
        <f t="shared" si="0"/>
        <v>0</v>
      </c>
      <c r="C21" s="39" t="s">
        <v>263</v>
      </c>
      <c r="D21" s="42">
        <v>0</v>
      </c>
    </row>
    <row r="22" spans="1:4" s="35" customFormat="1" ht="24.75" customHeight="1">
      <c r="A22" s="39" t="s">
        <v>264</v>
      </c>
      <c r="B22" s="40">
        <f t="shared" si="0"/>
        <v>0</v>
      </c>
      <c r="C22" s="39" t="s">
        <v>265</v>
      </c>
      <c r="D22" s="42">
        <v>0</v>
      </c>
    </row>
    <row r="23" spans="1:4" s="35" customFormat="1" ht="24.75" customHeight="1">
      <c r="A23" s="39" t="s">
        <v>266</v>
      </c>
      <c r="B23" s="40">
        <f t="shared" si="0"/>
        <v>0</v>
      </c>
      <c r="C23" s="39" t="s">
        <v>267</v>
      </c>
      <c r="D23" s="42">
        <v>0</v>
      </c>
    </row>
    <row r="24" spans="1:4" s="35" customFormat="1" ht="24.75" customHeight="1">
      <c r="A24" s="39" t="s">
        <v>268</v>
      </c>
      <c r="B24" s="40">
        <f t="shared" si="0"/>
        <v>0</v>
      </c>
      <c r="C24" s="39" t="s">
        <v>269</v>
      </c>
      <c r="D24" s="42">
        <v>0</v>
      </c>
    </row>
    <row r="25" spans="1:4" s="35" customFormat="1" ht="24.75" customHeight="1">
      <c r="A25" s="39"/>
      <c r="B25" s="40"/>
      <c r="C25" s="39" t="s">
        <v>270</v>
      </c>
      <c r="D25" s="42">
        <v>0</v>
      </c>
    </row>
    <row r="26" spans="1:4" s="36" customFormat="1" ht="24.75" customHeight="1">
      <c r="A26" s="29" t="s">
        <v>271</v>
      </c>
      <c r="B26" s="43">
        <f>B6+B13+B16+B17+B18+B19+B20+B23+B24</f>
        <v>1130.3458</v>
      </c>
      <c r="C26" s="29" t="s">
        <v>272</v>
      </c>
      <c r="D26" s="43">
        <f>D6+D13+D20+D21+D22+D23+D24+D25</f>
        <v>1130.3458</v>
      </c>
    </row>
    <row r="27" spans="1:4" s="35" customFormat="1" ht="24.75" customHeight="1">
      <c r="A27" s="44"/>
      <c r="B27" s="40"/>
      <c r="C27" s="44"/>
      <c r="D27" s="40"/>
    </row>
    <row r="28" spans="1:4" s="35" customFormat="1" ht="24.75" customHeight="1">
      <c r="A28" s="39" t="s">
        <v>273</v>
      </c>
      <c r="B28" s="40">
        <f>B29+B32</f>
        <v>0</v>
      </c>
      <c r="C28" s="39" t="s">
        <v>274</v>
      </c>
      <c r="D28" s="40">
        <f>D29+D32+D35+D38+D41+D42</f>
        <v>0</v>
      </c>
    </row>
    <row r="29" spans="1:4" s="35" customFormat="1" ht="24.75" customHeight="1">
      <c r="A29" s="39" t="s">
        <v>275</v>
      </c>
      <c r="B29" s="40">
        <f>B30+B31</f>
        <v>0</v>
      </c>
      <c r="C29" s="39" t="s">
        <v>275</v>
      </c>
      <c r="D29" s="40">
        <f>SUM(D30:D31)</f>
        <v>0</v>
      </c>
    </row>
    <row r="30" spans="1:4" s="35" customFormat="1" ht="24.75" customHeight="1">
      <c r="A30" s="39" t="s">
        <v>276</v>
      </c>
      <c r="B30" s="40">
        <v>0</v>
      </c>
      <c r="C30" s="39" t="s">
        <v>276</v>
      </c>
      <c r="D30" s="40">
        <v>0</v>
      </c>
    </row>
    <row r="31" spans="1:4" s="35" customFormat="1" ht="24.75" customHeight="1">
      <c r="A31" s="39" t="s">
        <v>277</v>
      </c>
      <c r="B31" s="40">
        <v>0</v>
      </c>
      <c r="C31" s="39" t="s">
        <v>277</v>
      </c>
      <c r="D31" s="40">
        <v>0</v>
      </c>
    </row>
    <row r="32" spans="1:4" s="35" customFormat="1" ht="24.75" customHeight="1">
      <c r="A32" s="39" t="s">
        <v>278</v>
      </c>
      <c r="B32" s="40">
        <f>B33+B34</f>
        <v>0</v>
      </c>
      <c r="C32" s="39" t="s">
        <v>279</v>
      </c>
      <c r="D32" s="40">
        <f>SUM(D33:D34)</f>
        <v>0</v>
      </c>
    </row>
    <row r="33" spans="1:4" s="35" customFormat="1" ht="24.75" customHeight="1">
      <c r="A33" s="39" t="s">
        <v>280</v>
      </c>
      <c r="B33" s="40">
        <v>0</v>
      </c>
      <c r="C33" s="39" t="s">
        <v>276</v>
      </c>
      <c r="D33" s="40">
        <v>0</v>
      </c>
    </row>
    <row r="34" spans="1:4" s="35" customFormat="1" ht="24.75" customHeight="1">
      <c r="A34" s="39" t="s">
        <v>281</v>
      </c>
      <c r="B34" s="40">
        <v>0</v>
      </c>
      <c r="C34" s="39" t="s">
        <v>277</v>
      </c>
      <c r="D34" s="40">
        <v>0</v>
      </c>
    </row>
    <row r="35" spans="1:4" s="35" customFormat="1" ht="24.75" customHeight="1">
      <c r="A35" s="39" t="s">
        <v>282</v>
      </c>
      <c r="B35" s="40">
        <f>B36+B39</f>
        <v>0</v>
      </c>
      <c r="C35" s="39" t="s">
        <v>283</v>
      </c>
      <c r="D35" s="40">
        <f>SUM(D36:D37)</f>
        <v>0</v>
      </c>
    </row>
    <row r="36" spans="1:4" s="35" customFormat="1" ht="24.75" customHeight="1">
      <c r="A36" s="39" t="s">
        <v>284</v>
      </c>
      <c r="B36" s="40">
        <f>B37+B38</f>
        <v>0</v>
      </c>
      <c r="C36" s="39" t="s">
        <v>280</v>
      </c>
      <c r="D36" s="40">
        <v>0</v>
      </c>
    </row>
    <row r="37" spans="1:4" s="35" customFormat="1" ht="24.75" customHeight="1">
      <c r="A37" s="39" t="s">
        <v>276</v>
      </c>
      <c r="B37" s="40">
        <v>0</v>
      </c>
      <c r="C37" s="39" t="s">
        <v>281</v>
      </c>
      <c r="D37" s="40">
        <v>0</v>
      </c>
    </row>
    <row r="38" spans="1:4" s="35" customFormat="1" ht="24.75" customHeight="1">
      <c r="A38" s="39" t="s">
        <v>277</v>
      </c>
      <c r="B38" s="40">
        <v>0</v>
      </c>
      <c r="C38" s="39" t="s">
        <v>285</v>
      </c>
      <c r="D38" s="40">
        <f>SUM(D39:D40)</f>
        <v>0</v>
      </c>
    </row>
    <row r="39" spans="1:4" s="35" customFormat="1" ht="24.75" customHeight="1">
      <c r="A39" s="39" t="s">
        <v>286</v>
      </c>
      <c r="B39" s="40">
        <f>B40+B41</f>
        <v>0</v>
      </c>
      <c r="C39" s="39" t="s">
        <v>280</v>
      </c>
      <c r="D39" s="40">
        <f>SUM(D40:D41)</f>
        <v>0</v>
      </c>
    </row>
    <row r="40" spans="1:4" s="35" customFormat="1" ht="24.75" customHeight="1">
      <c r="A40" s="39" t="s">
        <v>280</v>
      </c>
      <c r="B40" s="40">
        <f>B41+B42</f>
        <v>0</v>
      </c>
      <c r="C40" s="39" t="s">
        <v>281</v>
      </c>
      <c r="D40" s="40">
        <f>SUM(D41:D42)</f>
        <v>0</v>
      </c>
    </row>
    <row r="41" spans="1:4" s="35" customFormat="1" ht="24.75" customHeight="1">
      <c r="A41" s="39" t="s">
        <v>281</v>
      </c>
      <c r="B41" s="40">
        <f>B42+B43</f>
        <v>0</v>
      </c>
      <c r="C41" s="39" t="s">
        <v>287</v>
      </c>
      <c r="D41" s="40">
        <f>SUM(D42:D43)</f>
        <v>0</v>
      </c>
    </row>
    <row r="42" spans="1:4" s="35" customFormat="1" ht="24.75" customHeight="1">
      <c r="A42" s="39" t="s">
        <v>288</v>
      </c>
      <c r="B42" s="40">
        <f>B43+B44</f>
        <v>0</v>
      </c>
      <c r="C42" s="39" t="s">
        <v>289</v>
      </c>
      <c r="D42" s="40">
        <f>SUM(D43:D44)</f>
        <v>0</v>
      </c>
    </row>
    <row r="43" spans="1:4" s="35" customFormat="1" ht="24.75" customHeight="1">
      <c r="A43" s="39" t="s">
        <v>290</v>
      </c>
      <c r="B43" s="40">
        <f>B44+B45</f>
        <v>0</v>
      </c>
      <c r="C43" s="39"/>
      <c r="D43" s="40"/>
    </row>
    <row r="44" spans="1:4" s="35" customFormat="1" ht="21.75" customHeight="1">
      <c r="A44" s="39"/>
      <c r="B44" s="40"/>
      <c r="C44" s="39"/>
      <c r="D44" s="40"/>
    </row>
    <row r="45" spans="1:4" s="36" customFormat="1" ht="25.5" customHeight="1">
      <c r="A45" s="29" t="s">
        <v>41</v>
      </c>
      <c r="B45" s="43">
        <f>B26+B28+B35</f>
        <v>1130.3458</v>
      </c>
      <c r="C45" s="29" t="s">
        <v>42</v>
      </c>
      <c r="D45" s="43">
        <f>D26+D28</f>
        <v>1130.3458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6" width="8.875" style="28" customWidth="1"/>
    <col min="17" max="17" width="12.75390625" style="28" customWidth="1"/>
    <col min="18" max="16384" width="9.00390625" style="28" customWidth="1"/>
  </cols>
  <sheetData>
    <row r="1" ht="14.25">
      <c r="A1" s="28" t="s">
        <v>291</v>
      </c>
    </row>
    <row r="2" spans="1:17" s="23" customFormat="1" ht="28.5" customHeight="1">
      <c r="A2" s="117" t="s">
        <v>292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5:17" s="24" customFormat="1" ht="23.25" customHeight="1">
      <c r="O3" s="32" t="s">
        <v>3</v>
      </c>
      <c r="P3" s="32"/>
      <c r="Q3" s="32"/>
    </row>
    <row r="4" spans="1:17" s="25" customFormat="1" ht="27" customHeight="1">
      <c r="A4" s="132" t="s">
        <v>271</v>
      </c>
      <c r="B4" s="132" t="s">
        <v>293</v>
      </c>
      <c r="C4" s="132"/>
      <c r="D4" s="132"/>
      <c r="E4" s="132" t="s">
        <v>294</v>
      </c>
      <c r="F4" s="132"/>
      <c r="G4" s="132"/>
      <c r="H4" s="132" t="s">
        <v>295</v>
      </c>
      <c r="I4" s="132" t="s">
        <v>296</v>
      </c>
      <c r="J4" s="132" t="s">
        <v>297</v>
      </c>
      <c r="K4" s="132" t="s">
        <v>298</v>
      </c>
      <c r="L4" s="132" t="s">
        <v>299</v>
      </c>
      <c r="M4" s="132"/>
      <c r="N4" s="132"/>
      <c r="O4" s="132" t="s">
        <v>300</v>
      </c>
      <c r="P4" s="132" t="s">
        <v>301</v>
      </c>
      <c r="Q4" s="33"/>
    </row>
    <row r="5" spans="1:17" s="25" customFormat="1" ht="24.75" customHeight="1">
      <c r="A5" s="132"/>
      <c r="B5" s="132" t="s">
        <v>9</v>
      </c>
      <c r="C5" s="132" t="s">
        <v>302</v>
      </c>
      <c r="D5" s="132" t="s">
        <v>303</v>
      </c>
      <c r="E5" s="132" t="s">
        <v>9</v>
      </c>
      <c r="F5" s="31" t="s">
        <v>304</v>
      </c>
      <c r="G5" s="31"/>
      <c r="H5" s="132"/>
      <c r="I5" s="132"/>
      <c r="J5" s="132"/>
      <c r="K5" s="132"/>
      <c r="L5" s="132" t="s">
        <v>9</v>
      </c>
      <c r="M5" s="132" t="s">
        <v>305</v>
      </c>
      <c r="N5" s="132" t="s">
        <v>306</v>
      </c>
      <c r="O5" s="132"/>
      <c r="P5" s="132"/>
      <c r="Q5" s="33"/>
    </row>
    <row r="6" spans="1:17" s="26" customFormat="1" ht="54.75" customHeight="1">
      <c r="A6" s="132"/>
      <c r="B6" s="132"/>
      <c r="C6" s="132"/>
      <c r="D6" s="132"/>
      <c r="E6" s="132"/>
      <c r="F6" s="29" t="s">
        <v>307</v>
      </c>
      <c r="G6" s="29" t="s">
        <v>49</v>
      </c>
      <c r="H6" s="132"/>
      <c r="I6" s="132"/>
      <c r="J6" s="132"/>
      <c r="K6" s="132"/>
      <c r="L6" s="132"/>
      <c r="M6" s="132"/>
      <c r="N6" s="132"/>
      <c r="O6" s="132"/>
      <c r="P6" s="132"/>
      <c r="Q6" s="33"/>
    </row>
    <row r="7" spans="1:17" s="27" customFormat="1" ht="45.75" customHeight="1">
      <c r="A7" s="30">
        <f>B7+E7+H7+I7+J7+K7+L7+O7+P7</f>
        <v>1130.3458</v>
      </c>
      <c r="B7" s="30">
        <f>C7+D7</f>
        <v>1130.3458</v>
      </c>
      <c r="C7" s="20">
        <v>1130.3458</v>
      </c>
      <c r="D7" s="30">
        <v>0</v>
      </c>
      <c r="E7" s="30">
        <f>F7+G7</f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f>M7+N7</f>
        <v>0</v>
      </c>
      <c r="M7" s="30">
        <v>0</v>
      </c>
      <c r="N7" s="30">
        <v>0</v>
      </c>
      <c r="O7" s="30">
        <v>0</v>
      </c>
      <c r="P7" s="20">
        <v>0</v>
      </c>
      <c r="Q7" s="34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2021-01-19T03:51:36Z</cp:lastPrinted>
  <dcterms:created xsi:type="dcterms:W3CDTF">2018-01-19T05:24:37Z</dcterms:created>
  <dcterms:modified xsi:type="dcterms:W3CDTF">2021-01-29T08:49:35Z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