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<sst xmlns="http://schemas.openxmlformats.org/spreadsheetml/2006/main" count="386" uniqueCount="258">
  <si>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</si>
  <si>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</si>
  <si>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</si>
  <si>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</si>
  <si>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</si>
  <si>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</si>
  <si>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</si>
  <si>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</si>
  <si>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</si>
  <si>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</si>
  <si>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</si>
  <si>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</si>
  <si>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</si>
  <si>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</si>
  <si>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</si>
  <si>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</si>
  <si>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</si>
  <si>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</si>
  <si>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</si>
  <si>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</si>
  <si>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</si>
  <si>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</si>
  <si>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</si>
  <si>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</si>
  <si>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</si>
  <si>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</si>
  <si>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</si>
  <si>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</si>
  <si>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</si>
  <si>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</si>
  <si>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</si>
  <si>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</si>
  <si>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</si>
  <si>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</si>
  <si>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</si>
  <si>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</si>
  <si>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</si>
  <si>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</si>
  <si>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</si>
  <si>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</si>
  <si>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</si>
  <si>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</si>
  <si>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</si>
  <si>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</si>
  <si>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</si>
  <si>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</si>
  <si>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</si>
  <si>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</si>
  <si>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</si>
  <si>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</si>
  <si>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</si>
  <si>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</si>
  <si>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</si>
  <si>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</si>
  <si>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</si>
  <si>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</si>
  <si>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2010350</t>
  </si>
  <si>
    <t>　　　　事业运行</t>
  </si>
  <si>
    <t>　　　　2010399</t>
  </si>
  <si>
    <t>　　　　其他政府办公厅（室）及相关机构事务支出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</si>
  <si>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</si>
  <si>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</si>
  <si>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</si>
  <si>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</si>
  <si>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2101102</t>
  </si>
  <si>
    <t>　　　　事业单位医疗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</si>
  <si>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</si>
  <si>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</si>
  <si>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</si>
  <si>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</si>
  <si>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</si>
  <si>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</si>
  <si>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</si>
  <si>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</si>
  <si>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</si>
  <si>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</si>
  <si>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</si>
  <si>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</si>
  <si>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</si>
  <si>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</si>
  <si>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</si>
  <si>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</si>
  <si>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</si>
  <si>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</si>
  <si>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</si>
  <si>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</si>
  <si>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</si>
  <si>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</si>
  <si>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</si>
  <si>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</si>
  <si>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</si>
  <si>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</si>
  <si>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</si>
  <si>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</si>
  <si>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</si>
  <si>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</si>
  <si>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</si>
  <si>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</si>
  <si>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</si>
  <si>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</si>
  <si>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</si>
  <si>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</si>
  <si>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</si>
  <si>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</si>
  <si>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</si>
  <si>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</si>
  <si>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</si>
  <si>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</si>
  <si>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</si>
  <si>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</si>
  <si>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</si>
  <si>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</si>
  <si>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</si>
  <si>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</si>
  <si>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</si>
  <si>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</si>
  <si>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</si>
  <si>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</si>
  <si>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</si>
  <si>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</si>
  <si>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</si>
  <si>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</si>
  <si>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</si>
  <si>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</si>
  <si>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</si>
  <si>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</si>
  <si>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</si>
  <si>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</si>
  <si>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</si>
  <si>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</si>
  <si>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</si>
  <si>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</si>
  <si>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</si>
  <si>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</si>
  <si>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</si>
  <si>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</si>
  <si>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</si>
  <si>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</si>
  <si>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</si>
  <si>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</si>
  <si>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</si>
  <si>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</si>
  <si>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</si>
  <si>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</si>
  <si>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</si>
  <si>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</si>
  <si>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</si>
  <si>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</si>
  <si>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</si>
  <si>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</si>
  <si>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</si>
  <si>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</si>
  <si>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</si>
  <si>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</si>
  <si>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</si>
  <si>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</si>
  <si>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</si>
  <si>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</si>
  <si>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</si>
  <si>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</si>
  <si>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</si>
  <si>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其他抗疫相关支出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</si>
  <si>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</si>
  <si>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</si>
  <si>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</si>
  <si>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</si>
  <si>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</si>
  <si>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</si>
  <si>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</si>
  <si>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</si>
  <si>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</si>
  <si>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</si>
  <si>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</si>
  <si>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</si>
  <si>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</si>
  <si>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</si>
  <si>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</si>
  <si>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</si>
  <si>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</si>
  <si>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</si>
  <si>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</si>
  <si>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</si>
  <si>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</si>
  <si>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</si>
  <si>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</si>
  <si>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</si>
  <si>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</si>
  <si>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</si>
  <si>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</si>
  <si>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</si>
  <si>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</si>
  <si>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</si>
  <si>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</si>
  <si>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</si>
  <si>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</si>
  <si>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</si>
  <si>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</si>
  <si>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</si>
  <si>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</si>
  <si>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</si>
  <si>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</si>
  <si>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</si>
  <si>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</si>
  <si>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</si>
  <si>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</si>
  <si>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</si>
  <si>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</si>
  <si>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</si>
  <si>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</si>
  <si>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</si>
  <si>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</si>
  <si>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</si>
  <si>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</si>
  <si>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</si>
  <si>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</si>
  <si>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</si>
  <si>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</si>
  <si>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</si>
  <si>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</si>
  <si>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</si>
  <si>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</si>
  <si>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</si>
  <si>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</si>
  <si>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</si>
  <si>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</si>
  <si>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</si>
  <si>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</si>
  <si>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</si>
  <si>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</si>
  <si>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</si>
  <si>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</si>
  <si>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</si>
  <si>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</si>
  <si>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</si>
  <si>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</si>
  <si>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</si>
  <si>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</si>
  <si>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</si>
  <si>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</si>
  <si>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</si>
  <si>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</si>
  <si>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</si>
  <si>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</si>
  <si>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</si>
  <si>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</si>
  <si>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</si>
  <si>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</si>
  <si>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</si>
  <si>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</si>
  <si>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</si>
  <si>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</si>
  <si>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</si>
  <si>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</si>
  <si>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</si>
  <si>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</si>
  <si>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</si>
  <si>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-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</si>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</sst>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  <numFmt numFmtId="177" formatCode="0.00_ 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8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62" fillId="0" borderId="12" xfId="0" applyNumberFormat="1" applyFont="1" applyFill="1" applyBorder="1" applyAlignment="1">
      <alignment horizontal="right" vertical="center" wrapText="1"/>
    </xf>
    <xf numFmtId="10" fontId="63" fillId="0" borderId="12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6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7" fontId="0" fillId="0" borderId="0" xfId="0" applyNumberFormat="1" applyFill="1" applyAlignment="1">
      <alignment horizontal="right" vertical="center"/>
    </xf>
    <xf numFmtId="177" fontId="60" fillId="0" borderId="0" xfId="0" applyNumberFormat="1" applyFont="1" applyFill="1" applyAlignment="1">
      <alignment horizontal="right"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58" fillId="0" borderId="10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58" fillId="0" borderId="15" xfId="0" applyNumberFormat="1" applyFont="1" applyFill="1" applyBorder="1" applyAlignment="1">
      <alignment horizontal="right" vertical="center" wrapText="1"/>
    </xf>
    <xf numFmtId="177" fontId="60" fillId="0" borderId="0" xfId="0" applyNumberFormat="1" applyFont="1" applyFill="1" applyBorder="1" applyAlignment="1">
      <alignment horizontal="right" vertical="center"/>
    </xf>
    <xf numFmtId="177" fontId="64" fillId="0" borderId="0" xfId="0" applyNumberFormat="1" applyFont="1" applyFill="1" applyBorder="1" applyAlignment="1">
      <alignment horizontal="right" vertical="center"/>
    </xf>
    <xf numFmtId="177" fontId="60" fillId="0" borderId="0" xfId="0" applyNumberFormat="1" applyFont="1" applyFill="1" applyBorder="1" applyAlignment="1">
      <alignment horizontal="left" vertical="center"/>
    </xf>
    <xf numFmtId="177" fontId="10" fillId="0" borderId="12" xfId="0" applyNumberFormat="1" applyFont="1" applyFill="1" applyBorder="1" applyAlignment="1" applyProtection="1">
      <alignment horizontal="center" vertical="center" wrapText="1"/>
      <protection/>
    </xf>
    <xf numFmtId="177" fontId="11" fillId="0" borderId="12" xfId="0" applyNumberFormat="1" applyFont="1" applyFill="1" applyBorder="1" applyAlignment="1" applyProtection="1">
      <alignment horizontal="center" vertical="center" wrapText="1"/>
      <protection/>
    </xf>
    <xf numFmtId="177" fontId="62" fillId="0" borderId="12" xfId="0" applyNumberFormat="1" applyFont="1" applyFill="1" applyBorder="1" applyAlignment="1">
      <alignment horizontal="right" vertical="center"/>
    </xf>
    <xf numFmtId="177" fontId="63" fillId="0" borderId="12" xfId="0" applyNumberFormat="1" applyFont="1" applyFill="1" applyBorder="1" applyAlignment="1">
      <alignment horizontal="right" vertical="center"/>
    </xf>
    <xf numFmtId="10" fontId="65" fillId="0" borderId="12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176" fontId="20" fillId="0" borderId="10" xfId="0" applyNumberFormat="1" applyFont="1" applyFill="1" applyBorder="1" applyAlignment="1" applyProtection="1">
      <alignment horizontal="left" vertical="center" wrapText="1"/>
      <protection/>
    </xf>
    <xf numFmtId="10" fontId="63" fillId="0" borderId="1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77" fontId="0" fillId="0" borderId="0" xfId="0" applyNumberFormat="1" applyAlignment="1">
      <alignment horizontal="right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65" fillId="0" borderId="12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 applyProtection="1">
      <alignment horizontal="right" vertical="center" wrapText="1"/>
      <protection/>
    </xf>
    <xf numFmtId="177" fontId="20" fillId="0" borderId="16" xfId="0" applyNumberFormat="1" applyFont="1" applyFill="1" applyBorder="1" applyAlignment="1">
      <alignment horizontal="right" vertical="center" shrinkToFit="1"/>
    </xf>
    <xf numFmtId="177" fontId="63" fillId="0" borderId="17" xfId="0" applyNumberFormat="1" applyFont="1" applyFill="1" applyBorder="1" applyAlignment="1">
      <alignment vertical="center" wrapText="1"/>
    </xf>
    <xf numFmtId="10" fontId="63" fillId="0" borderId="12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77" fontId="60" fillId="0" borderId="12" xfId="0" applyNumberFormat="1" applyFont="1" applyFill="1" applyBorder="1" applyAlignment="1">
      <alignment horizontal="right" vertical="center"/>
    </xf>
    <xf numFmtId="177" fontId="18" fillId="0" borderId="10" xfId="0" applyNumberFormat="1" applyFont="1" applyFill="1" applyBorder="1" applyAlignment="1" applyProtection="1">
      <alignment horizontal="right" vertical="center"/>
      <protection/>
    </xf>
    <xf numFmtId="177" fontId="6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2" fillId="0" borderId="12" xfId="0" applyNumberFormat="1" applyFont="1" applyFill="1" applyBorder="1" applyAlignment="1">
      <alignment horizontal="right" vertical="center" wrapText="1"/>
    </xf>
    <xf numFmtId="177" fontId="63" fillId="0" borderId="12" xfId="0" applyNumberFormat="1" applyFont="1" applyFill="1" applyBorder="1" applyAlignment="1">
      <alignment horizontal="right" vertical="center" wrapText="1"/>
    </xf>
    <xf numFmtId="177" fontId="63" fillId="0" borderId="17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/>
    </xf>
    <xf numFmtId="177" fontId="66" fillId="0" borderId="12" xfId="0" applyNumberFormat="1" applyFont="1" applyFill="1" applyBorder="1" applyAlignment="1">
      <alignment vertical="center" wrapText="1"/>
    </xf>
    <xf numFmtId="177" fontId="21" fillId="0" borderId="0" xfId="0" applyNumberFormat="1" applyFont="1" applyFill="1" applyAlignment="1">
      <alignment vertical="center" wrapText="1"/>
    </xf>
    <xf numFmtId="177" fontId="67" fillId="0" borderId="12" xfId="0" applyNumberFormat="1" applyFont="1" applyFill="1" applyBorder="1" applyAlignment="1">
      <alignment horizontal="right" vertical="center" wrapText="1"/>
    </xf>
    <xf numFmtId="177" fontId="67" fillId="0" borderId="12" xfId="0" applyNumberFormat="1" applyFont="1" applyBorder="1" applyAlignment="1">
      <alignment horizontal="right" vertical="center" wrapText="1"/>
    </xf>
    <xf numFmtId="177" fontId="57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6" fillId="0" borderId="0" xfId="0" applyNumberFormat="1" applyFont="1" applyAlignment="1">
      <alignment vertical="center"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58" fillId="0" borderId="14" xfId="41" applyNumberFormat="1" applyFont="1" applyBorder="1" applyAlignment="1" applyProtection="1">
      <alignment horizontal="right" vertical="center" wrapText="1"/>
      <protection/>
    </xf>
    <xf numFmtId="177" fontId="58" fillId="0" borderId="12" xfId="41" applyNumberFormat="1" applyFont="1" applyBorder="1" applyAlignment="1" applyProtection="1">
      <alignment horizontal="right" vertical="center" wrapText="1"/>
      <protection/>
    </xf>
    <xf numFmtId="177" fontId="58" fillId="0" borderId="12" xfId="41" applyNumberFormat="1" applyFont="1" applyBorder="1" applyAlignment="1" applyProtection="1">
      <alignment vertical="center" wrapText="1"/>
      <protection/>
    </xf>
    <xf numFmtId="177" fontId="58" fillId="0" borderId="18" xfId="41" applyNumberFormat="1" applyFont="1" applyBorder="1" applyAlignment="1" applyProtection="1">
      <alignment vertical="center" wrapText="1"/>
      <protection/>
    </xf>
    <xf numFmtId="177" fontId="58" fillId="0" borderId="10" xfId="41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8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 applyProtection="1">
      <alignment horizontal="center" vertical="center" wrapText="1"/>
      <protection/>
    </xf>
    <xf numFmtId="177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177" fontId="62" fillId="0" borderId="12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 applyProtection="1">
      <alignment horizontal="center" vertical="center" wrapText="1"/>
      <protection/>
    </xf>
    <xf numFmtId="177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177" fontId="11" fillId="0" borderId="11" xfId="41" applyNumberFormat="1" applyFont="1" applyBorder="1" applyAlignment="1" applyProtection="1">
      <alignment horizontal="center" vertical="center" wrapText="1"/>
      <protection/>
    </xf>
    <xf numFmtId="177" fontId="11" fillId="0" borderId="23" xfId="41" applyNumberFormat="1" applyFont="1" applyBorder="1" applyAlignment="1" applyProtection="1">
      <alignment horizontal="center" vertical="center" wrapText="1"/>
      <protection/>
    </xf>
    <xf numFmtId="177" fontId="11" fillId="0" borderId="2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11" fillId="0" borderId="19" xfId="41" applyNumberFormat="1" applyFont="1" applyBorder="1" applyAlignment="1" applyProtection="1">
      <alignment horizontal="center" vertical="center" wrapText="1"/>
      <protection/>
    </xf>
    <xf numFmtId="177" fontId="11" fillId="0" borderId="21" xfId="41" applyNumberFormat="1" applyFont="1" applyBorder="1" applyAlignment="1" applyProtection="1">
      <alignment horizontal="center" vertical="center" wrapText="1"/>
      <protection/>
    </xf>
    <xf numFmtId="177" fontId="11" fillId="0" borderId="17" xfId="41" applyNumberFormat="1" applyFont="1" applyBorder="1" applyAlignment="1" applyProtection="1">
      <alignment horizontal="center" vertical="center" wrapText="1"/>
      <protection/>
    </xf>
    <xf numFmtId="177" fontId="11" fillId="0" borderId="14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57"/>
      <c r="C1" s="57"/>
      <c r="D1" s="57"/>
      <c r="E1" s="57"/>
      <c r="F1" s="57"/>
      <c r="G1" s="57"/>
      <c r="H1" s="57"/>
      <c r="I1" s="57"/>
      <c r="J1" s="57"/>
    </row>
    <row r="2" spans="2:10" ht="164.25" customHeight="1">
      <c r="B2" s="58" t="s">
        <v>0</v>
      </c>
      <c r="C2" s="59"/>
      <c r="D2" s="59"/>
      <c r="E2" s="59"/>
      <c r="F2" s="59"/>
      <c r="G2" s="59"/>
      <c r="H2" s="59"/>
      <c r="I2" s="59"/>
      <c r="J2" s="6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234</v>
      </c>
    </row>
    <row r="2" spans="1:9" s="1" customFormat="1" ht="36.75" customHeight="1">
      <c r="A2" s="146" t="s">
        <v>235</v>
      </c>
      <c r="B2" s="146"/>
      <c r="C2" s="146"/>
      <c r="D2" s="146"/>
      <c r="E2" s="146"/>
      <c r="F2" s="146"/>
      <c r="G2" s="146"/>
      <c r="H2" s="146"/>
      <c r="I2" s="146"/>
    </row>
    <row r="3" ht="27" customHeight="1">
      <c r="I3" t="s">
        <v>3</v>
      </c>
    </row>
    <row r="5" spans="1:9" s="7" customFormat="1" ht="39" customHeight="1">
      <c r="A5" s="8" t="s">
        <v>198</v>
      </c>
      <c r="B5" s="8" t="s">
        <v>236</v>
      </c>
      <c r="C5" s="8" t="s">
        <v>237</v>
      </c>
      <c r="D5" s="8" t="s">
        <v>238</v>
      </c>
      <c r="E5" s="9" t="s">
        <v>239</v>
      </c>
      <c r="F5" s="9" t="s">
        <v>240</v>
      </c>
      <c r="G5" s="9" t="s">
        <v>241</v>
      </c>
      <c r="H5" s="9" t="s">
        <v>242</v>
      </c>
      <c r="I5" s="9" t="s">
        <v>243</v>
      </c>
    </row>
    <row r="6" spans="1:9" s="111" customFormat="1" ht="24.75" customHeight="1">
      <c r="A6" s="109">
        <f>SUM(B6:I6)</f>
        <v>818.82</v>
      </c>
      <c r="B6" s="110">
        <v>0</v>
      </c>
      <c r="C6" s="65">
        <v>818.82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12" customWidth="1"/>
    <col min="12" max="13" width="10.375" style="112" customWidth="1"/>
    <col min="14" max="14" width="10.25390625" style="112" customWidth="1"/>
    <col min="15" max="16" width="10.375" style="112" customWidth="1"/>
    <col min="17" max="18" width="10.25390625" style="112" customWidth="1"/>
    <col min="19" max="20" width="10.375" style="112" customWidth="1"/>
    <col min="21" max="21" width="10.25390625" style="112" customWidth="1"/>
    <col min="22" max="23" width="10.375" style="112" customWidth="1"/>
    <col min="24" max="24" width="10.125" style="112" customWidth="1"/>
    <col min="25" max="27" width="6.375" style="0" customWidth="1"/>
  </cols>
  <sheetData>
    <row r="1" ht="14.25">
      <c r="A1" t="s">
        <v>244</v>
      </c>
    </row>
    <row r="2" spans="1:27" s="1" customFormat="1" ht="32.25" customHeight="1">
      <c r="A2" s="167" t="s">
        <v>245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68" t="s">
        <v>3</v>
      </c>
      <c r="X3" s="168"/>
      <c r="Y3" s="168"/>
      <c r="Z3" s="168"/>
    </row>
    <row r="4" spans="1:24" s="3" customFormat="1" ht="21.75" customHeight="1">
      <c r="A4" s="164" t="s">
        <v>246</v>
      </c>
      <c r="B4" s="164"/>
      <c r="C4" s="164" t="s">
        <v>247</v>
      </c>
      <c r="D4" s="164"/>
      <c r="E4" s="164" t="s">
        <v>248</v>
      </c>
      <c r="F4" s="164" t="s">
        <v>249</v>
      </c>
      <c r="G4" s="164" t="s">
        <v>250</v>
      </c>
      <c r="H4" s="164" t="s">
        <v>251</v>
      </c>
      <c r="I4" s="173" t="s">
        <v>87</v>
      </c>
      <c r="J4" s="169" t="s">
        <v>252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1" t="s">
        <v>253</v>
      </c>
    </row>
    <row r="5" spans="1:24" s="3" customFormat="1" ht="21.75" customHeight="1">
      <c r="A5" s="164"/>
      <c r="B5" s="164"/>
      <c r="C5" s="164"/>
      <c r="D5" s="164"/>
      <c r="E5" s="164"/>
      <c r="F5" s="164"/>
      <c r="G5" s="164"/>
      <c r="H5" s="164"/>
      <c r="I5" s="173"/>
      <c r="J5" s="170" t="s">
        <v>254</v>
      </c>
      <c r="K5" s="171"/>
      <c r="L5" s="171"/>
      <c r="M5" s="171"/>
      <c r="N5" s="171"/>
      <c r="O5" s="171"/>
      <c r="P5" s="172"/>
      <c r="Q5" s="170" t="s">
        <v>255</v>
      </c>
      <c r="R5" s="171"/>
      <c r="S5" s="171"/>
      <c r="T5" s="171"/>
      <c r="U5" s="171"/>
      <c r="V5" s="171"/>
      <c r="W5" s="172"/>
      <c r="X5" s="162"/>
    </row>
    <row r="6" spans="1:24" s="3" customFormat="1" ht="21.75" customHeight="1">
      <c r="A6" s="165" t="s">
        <v>50</v>
      </c>
      <c r="B6" s="165" t="s">
        <v>51</v>
      </c>
      <c r="C6" s="165" t="s">
        <v>50</v>
      </c>
      <c r="D6" s="165" t="s">
        <v>51</v>
      </c>
      <c r="E6" s="164"/>
      <c r="F6" s="164"/>
      <c r="G6" s="164"/>
      <c r="H6" s="164"/>
      <c r="I6" s="173"/>
      <c r="J6" s="161" t="s">
        <v>55</v>
      </c>
      <c r="K6" s="170" t="s">
        <v>10</v>
      </c>
      <c r="L6" s="171"/>
      <c r="M6" s="172"/>
      <c r="N6" s="170" t="s">
        <v>11</v>
      </c>
      <c r="O6" s="171"/>
      <c r="P6" s="172"/>
      <c r="Q6" s="161" t="s">
        <v>55</v>
      </c>
      <c r="R6" s="170" t="s">
        <v>10</v>
      </c>
      <c r="S6" s="171"/>
      <c r="T6" s="172"/>
      <c r="U6" s="170" t="s">
        <v>11</v>
      </c>
      <c r="V6" s="171"/>
      <c r="W6" s="172"/>
      <c r="X6" s="162"/>
    </row>
    <row r="7" spans="1:24" s="3" customFormat="1" ht="21.75" customHeight="1">
      <c r="A7" s="166"/>
      <c r="B7" s="166"/>
      <c r="C7" s="166"/>
      <c r="D7" s="166"/>
      <c r="E7" s="164"/>
      <c r="F7" s="164"/>
      <c r="G7" s="164"/>
      <c r="H7" s="164"/>
      <c r="I7" s="173"/>
      <c r="J7" s="163"/>
      <c r="K7" s="114" t="s">
        <v>9</v>
      </c>
      <c r="L7" s="114" t="s">
        <v>77</v>
      </c>
      <c r="M7" s="114" t="s">
        <v>78</v>
      </c>
      <c r="N7" s="114" t="s">
        <v>9</v>
      </c>
      <c r="O7" s="114" t="s">
        <v>77</v>
      </c>
      <c r="P7" s="114" t="s">
        <v>78</v>
      </c>
      <c r="Q7" s="163"/>
      <c r="R7" s="114" t="s">
        <v>9</v>
      </c>
      <c r="S7" s="114" t="s">
        <v>77</v>
      </c>
      <c r="T7" s="114" t="s">
        <v>78</v>
      </c>
      <c r="U7" s="114" t="s">
        <v>9</v>
      </c>
      <c r="V7" s="114" t="s">
        <v>77</v>
      </c>
      <c r="W7" s="114" t="s">
        <v>78</v>
      </c>
      <c r="X7" s="163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115">
        <f>J8+Q8+X8</f>
        <v>0</v>
      </c>
      <c r="J8" s="116">
        <f>K8+N8</f>
        <v>0</v>
      </c>
      <c r="K8" s="116">
        <f>L8+M8</f>
        <v>0</v>
      </c>
      <c r="L8" s="116"/>
      <c r="M8" s="116"/>
      <c r="N8" s="116">
        <f>O8+P8</f>
        <v>0</v>
      </c>
      <c r="O8" s="116"/>
      <c r="P8" s="116"/>
      <c r="Q8" s="116">
        <f>R8+U8</f>
        <v>0</v>
      </c>
      <c r="R8" s="116">
        <f>S8+T8</f>
        <v>0</v>
      </c>
      <c r="S8" s="116"/>
      <c r="T8" s="116"/>
      <c r="U8" s="116">
        <f>V8+W8</f>
        <v>0</v>
      </c>
      <c r="V8" s="116"/>
      <c r="W8" s="116"/>
      <c r="X8" s="116"/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115">
        <f aca="true" t="shared" si="0" ref="I9:I14">J9+Q9+X9</f>
        <v>0</v>
      </c>
      <c r="J9" s="116">
        <f aca="true" t="shared" si="1" ref="J9:J14">K9+N9</f>
        <v>0</v>
      </c>
      <c r="K9" s="116">
        <f aca="true" t="shared" si="2" ref="K9:K14">L9+M9</f>
        <v>0</v>
      </c>
      <c r="L9" s="117"/>
      <c r="M9" s="117"/>
      <c r="N9" s="116">
        <f aca="true" t="shared" si="3" ref="N9:N14">O9+P9</f>
        <v>0</v>
      </c>
      <c r="O9" s="117"/>
      <c r="P9" s="117"/>
      <c r="Q9" s="116">
        <f aca="true" t="shared" si="4" ref="Q9:Q14">R9+U9</f>
        <v>0</v>
      </c>
      <c r="R9" s="116">
        <f aca="true" t="shared" si="5" ref="R9:R14">S9+T9</f>
        <v>0</v>
      </c>
      <c r="S9" s="117"/>
      <c r="T9" s="117"/>
      <c r="U9" s="116">
        <f aca="true" t="shared" si="6" ref="U9:U14">V9+W9</f>
        <v>0</v>
      </c>
      <c r="V9" s="117"/>
      <c r="W9" s="117"/>
      <c r="X9" s="117"/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115">
        <f t="shared" si="0"/>
        <v>0</v>
      </c>
      <c r="J10" s="116">
        <f t="shared" si="1"/>
        <v>0</v>
      </c>
      <c r="K10" s="116">
        <f t="shared" si="2"/>
        <v>0</v>
      </c>
      <c r="L10" s="117"/>
      <c r="M10" s="117"/>
      <c r="N10" s="116">
        <f t="shared" si="3"/>
        <v>0</v>
      </c>
      <c r="O10" s="117"/>
      <c r="P10" s="117"/>
      <c r="Q10" s="116">
        <f t="shared" si="4"/>
        <v>0</v>
      </c>
      <c r="R10" s="116">
        <f t="shared" si="5"/>
        <v>0</v>
      </c>
      <c r="S10" s="117"/>
      <c r="T10" s="117"/>
      <c r="U10" s="116">
        <f t="shared" si="6"/>
        <v>0</v>
      </c>
      <c r="V10" s="117"/>
      <c r="W10" s="117"/>
      <c r="X10" s="117"/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115">
        <f t="shared" si="0"/>
        <v>0</v>
      </c>
      <c r="J11" s="116">
        <f t="shared" si="1"/>
        <v>0</v>
      </c>
      <c r="K11" s="116">
        <f t="shared" si="2"/>
        <v>0</v>
      </c>
      <c r="L11" s="117"/>
      <c r="M11" s="117"/>
      <c r="N11" s="116">
        <f t="shared" si="3"/>
        <v>0</v>
      </c>
      <c r="O11" s="117"/>
      <c r="P11" s="117"/>
      <c r="Q11" s="116">
        <f t="shared" si="4"/>
        <v>0</v>
      </c>
      <c r="R11" s="116">
        <f t="shared" si="5"/>
        <v>0</v>
      </c>
      <c r="S11" s="117"/>
      <c r="T11" s="117"/>
      <c r="U11" s="116">
        <f t="shared" si="6"/>
        <v>0</v>
      </c>
      <c r="V11" s="117"/>
      <c r="W11" s="117"/>
      <c r="X11" s="117"/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115">
        <f t="shared" si="0"/>
        <v>0</v>
      </c>
      <c r="J12" s="116">
        <f t="shared" si="1"/>
        <v>0</v>
      </c>
      <c r="K12" s="116">
        <f t="shared" si="2"/>
        <v>0</v>
      </c>
      <c r="L12" s="117"/>
      <c r="M12" s="117"/>
      <c r="N12" s="116">
        <f t="shared" si="3"/>
        <v>0</v>
      </c>
      <c r="O12" s="117"/>
      <c r="P12" s="117"/>
      <c r="Q12" s="116">
        <f t="shared" si="4"/>
        <v>0</v>
      </c>
      <c r="R12" s="116">
        <f t="shared" si="5"/>
        <v>0</v>
      </c>
      <c r="S12" s="117"/>
      <c r="T12" s="117"/>
      <c r="U12" s="116">
        <f t="shared" si="6"/>
        <v>0</v>
      </c>
      <c r="V12" s="117"/>
      <c r="W12" s="117"/>
      <c r="X12" s="117"/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115">
        <f t="shared" si="0"/>
        <v>0</v>
      </c>
      <c r="J13" s="116">
        <f t="shared" si="1"/>
        <v>0</v>
      </c>
      <c r="K13" s="116">
        <f t="shared" si="2"/>
        <v>0</v>
      </c>
      <c r="L13" s="118"/>
      <c r="M13" s="118"/>
      <c r="N13" s="116">
        <f t="shared" si="3"/>
        <v>0</v>
      </c>
      <c r="O13" s="118"/>
      <c r="P13" s="118"/>
      <c r="Q13" s="116">
        <f t="shared" si="4"/>
        <v>0</v>
      </c>
      <c r="R13" s="116">
        <f t="shared" si="5"/>
        <v>0</v>
      </c>
      <c r="S13" s="118"/>
      <c r="T13" s="118"/>
      <c r="U13" s="116">
        <f t="shared" si="6"/>
        <v>0</v>
      </c>
      <c r="V13" s="118"/>
      <c r="W13" s="118"/>
      <c r="X13" s="118"/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115">
        <f t="shared" si="0"/>
        <v>0</v>
      </c>
      <c r="J14" s="116">
        <f t="shared" si="1"/>
        <v>0</v>
      </c>
      <c r="K14" s="116">
        <f t="shared" si="2"/>
        <v>0</v>
      </c>
      <c r="L14" s="119"/>
      <c r="M14" s="119"/>
      <c r="N14" s="116">
        <f t="shared" si="3"/>
        <v>0</v>
      </c>
      <c r="O14" s="119"/>
      <c r="P14" s="119"/>
      <c r="Q14" s="116">
        <f t="shared" si="4"/>
        <v>0</v>
      </c>
      <c r="R14" s="116">
        <f t="shared" si="5"/>
        <v>0</v>
      </c>
      <c r="S14" s="119"/>
      <c r="T14" s="119"/>
      <c r="U14" s="116">
        <f t="shared" si="6"/>
        <v>0</v>
      </c>
      <c r="V14" s="119"/>
      <c r="W14" s="119"/>
      <c r="X14" s="119"/>
    </row>
    <row r="15" ht="14.25">
      <c r="A15" s="120" t="s">
        <v>257</v>
      </c>
    </row>
  </sheetData>
  <sheetProtection/>
  <mergeCells count="23">
    <mergeCell ref="F4:F7"/>
    <mergeCell ref="G4:G7"/>
    <mergeCell ref="Q6:Q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X4:X7"/>
    <mergeCell ref="A4:B5"/>
    <mergeCell ref="C4:D5"/>
    <mergeCell ref="B6:B7"/>
    <mergeCell ref="C6:C7"/>
    <mergeCell ref="D6:D7"/>
    <mergeCell ref="R6:T6"/>
    <mergeCell ref="U6:W6"/>
    <mergeCell ref="A6:A7"/>
    <mergeCell ref="E4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25" activeCellId="3" sqref="E8 E15 E16 E25"/>
    </sheetView>
  </sheetViews>
  <sheetFormatPr defaultColWidth="9.00390625" defaultRowHeight="14.25"/>
  <cols>
    <col min="1" max="1" width="33.75390625" style="15" customWidth="1"/>
    <col min="2" max="2" width="15.125" style="61" customWidth="1"/>
    <col min="3" max="3" width="30.125" style="15" customWidth="1"/>
    <col min="4" max="6" width="15.125" style="61" customWidth="1"/>
    <col min="7" max="16384" width="9.00390625" style="15" customWidth="1"/>
  </cols>
  <sheetData>
    <row r="1" ht="21" customHeight="1">
      <c r="A1" s="15" t="s">
        <v>1</v>
      </c>
    </row>
    <row r="2" spans="1:6" s="10" customFormat="1" ht="28.5" customHeight="1">
      <c r="A2" s="121" t="s">
        <v>2</v>
      </c>
      <c r="B2" s="121"/>
      <c r="C2" s="121"/>
      <c r="D2" s="121"/>
      <c r="E2" s="121"/>
      <c r="F2" s="121"/>
    </row>
    <row r="3" spans="2:6" s="11" customFormat="1" ht="17.25" customHeight="1">
      <c r="B3" s="62"/>
      <c r="C3" s="49"/>
      <c r="D3" s="62"/>
      <c r="E3" s="62"/>
      <c r="F3" s="62" t="s">
        <v>3</v>
      </c>
    </row>
    <row r="4" spans="1:6" s="13" customFormat="1" ht="17.25" customHeight="1">
      <c r="A4" s="122" t="s">
        <v>4</v>
      </c>
      <c r="B4" s="122"/>
      <c r="C4" s="122" t="s">
        <v>5</v>
      </c>
      <c r="D4" s="122"/>
      <c r="E4" s="122"/>
      <c r="F4" s="122"/>
    </row>
    <row r="5" spans="1:6" s="12" customFormat="1" ht="24.75" customHeight="1">
      <c r="A5" s="124" t="s">
        <v>6</v>
      </c>
      <c r="B5" s="125" t="s">
        <v>7</v>
      </c>
      <c r="C5" s="124" t="s">
        <v>8</v>
      </c>
      <c r="D5" s="123" t="s">
        <v>7</v>
      </c>
      <c r="E5" s="123"/>
      <c r="F5" s="123"/>
    </row>
    <row r="6" spans="1:6" s="12" customFormat="1" ht="27.75" customHeight="1">
      <c r="A6" s="124"/>
      <c r="B6" s="126"/>
      <c r="C6" s="124"/>
      <c r="D6" s="63" t="s">
        <v>9</v>
      </c>
      <c r="E6" s="63" t="s">
        <v>10</v>
      </c>
      <c r="F6" s="63" t="s">
        <v>11</v>
      </c>
    </row>
    <row r="7" spans="1:6" s="11" customFormat="1" ht="24.75" customHeight="1">
      <c r="A7" s="51" t="s">
        <v>12</v>
      </c>
      <c r="B7" s="64">
        <f>SUM(B8:B9)</f>
        <v>818.82</v>
      </c>
      <c r="C7" s="51" t="s">
        <v>13</v>
      </c>
      <c r="D7" s="64">
        <f>SUM(D8:D28)</f>
        <v>818.82</v>
      </c>
      <c r="E7" s="64">
        <f>SUM(E8:E28)</f>
        <v>818.82</v>
      </c>
      <c r="F7" s="64">
        <f>SUM(F8:F28)</f>
        <v>0</v>
      </c>
    </row>
    <row r="8" spans="1:6" s="11" customFormat="1" ht="24.75" customHeight="1">
      <c r="A8" s="52" t="s">
        <v>14</v>
      </c>
      <c r="B8" s="65">
        <v>818.82</v>
      </c>
      <c r="C8" s="52" t="s">
        <v>15</v>
      </c>
      <c r="D8" s="66">
        <f>E8+F8</f>
        <v>802.78</v>
      </c>
      <c r="E8" s="65">
        <v>802.78</v>
      </c>
      <c r="F8" s="66">
        <v>0</v>
      </c>
    </row>
    <row r="9" spans="1:6" s="11" customFormat="1" ht="24.75" customHeight="1">
      <c r="A9" s="52" t="s">
        <v>16</v>
      </c>
      <c r="B9" s="66">
        <v>0</v>
      </c>
      <c r="C9" s="52" t="s">
        <v>17</v>
      </c>
      <c r="D9" s="66">
        <f aca="true" t="shared" si="0" ref="D9:D28">E9+F9</f>
        <v>0</v>
      </c>
      <c r="E9" s="66">
        <v>0</v>
      </c>
      <c r="F9" s="66">
        <v>0</v>
      </c>
    </row>
    <row r="10" spans="1:6" s="11" customFormat="1" ht="24.75" customHeight="1">
      <c r="A10" s="52"/>
      <c r="B10" s="66"/>
      <c r="C10" s="52" t="s">
        <v>18</v>
      </c>
      <c r="D10" s="66">
        <f t="shared" si="0"/>
        <v>0</v>
      </c>
      <c r="E10" s="66">
        <v>0</v>
      </c>
      <c r="F10" s="66">
        <v>0</v>
      </c>
    </row>
    <row r="11" spans="1:6" s="11" customFormat="1" ht="24.75" customHeight="1">
      <c r="A11" s="52"/>
      <c r="B11" s="66"/>
      <c r="C11" s="52" t="s">
        <v>19</v>
      </c>
      <c r="D11" s="66">
        <f t="shared" si="0"/>
        <v>0</v>
      </c>
      <c r="E11" s="66">
        <v>0</v>
      </c>
      <c r="F11" s="66">
        <v>0</v>
      </c>
    </row>
    <row r="12" spans="1:6" s="11" customFormat="1" ht="24.75" customHeight="1">
      <c r="A12" s="52"/>
      <c r="B12" s="66"/>
      <c r="C12" s="52" t="s">
        <v>20</v>
      </c>
      <c r="D12" s="66">
        <f t="shared" si="0"/>
        <v>0</v>
      </c>
      <c r="E12" s="66">
        <v>0</v>
      </c>
      <c r="F12" s="66">
        <v>0</v>
      </c>
    </row>
    <row r="13" spans="1:6" s="11" customFormat="1" ht="24.75" customHeight="1">
      <c r="A13" s="52"/>
      <c r="B13" s="66"/>
      <c r="C13" s="52" t="s">
        <v>21</v>
      </c>
      <c r="D13" s="66">
        <f t="shared" si="0"/>
        <v>0</v>
      </c>
      <c r="E13" s="66">
        <v>0</v>
      </c>
      <c r="F13" s="66">
        <v>0</v>
      </c>
    </row>
    <row r="14" spans="1:6" s="11" customFormat="1" ht="24.75" customHeight="1">
      <c r="A14" s="52"/>
      <c r="B14" s="66"/>
      <c r="C14" s="52" t="s">
        <v>22</v>
      </c>
      <c r="D14" s="66">
        <f t="shared" si="0"/>
        <v>0</v>
      </c>
      <c r="E14" s="66">
        <v>0</v>
      </c>
      <c r="F14" s="66">
        <v>0</v>
      </c>
    </row>
    <row r="15" spans="1:6" s="11" customFormat="1" ht="24.75" customHeight="1">
      <c r="A15" s="52"/>
      <c r="B15" s="66"/>
      <c r="C15" s="52" t="s">
        <v>23</v>
      </c>
      <c r="D15" s="66">
        <f t="shared" si="0"/>
        <v>6.48</v>
      </c>
      <c r="E15" s="65">
        <v>6.48</v>
      </c>
      <c r="F15" s="66">
        <v>0</v>
      </c>
    </row>
    <row r="16" spans="1:6" s="11" customFormat="1" ht="24.75" customHeight="1">
      <c r="A16" s="52"/>
      <c r="B16" s="66"/>
      <c r="C16" s="52" t="s">
        <v>24</v>
      </c>
      <c r="D16" s="66">
        <f t="shared" si="0"/>
        <v>3.73</v>
      </c>
      <c r="E16" s="65">
        <v>3.73</v>
      </c>
      <c r="F16" s="66">
        <v>0</v>
      </c>
    </row>
    <row r="17" spans="1:6" s="11" customFormat="1" ht="24.75" customHeight="1">
      <c r="A17" s="52"/>
      <c r="B17" s="66"/>
      <c r="C17" s="52" t="s">
        <v>25</v>
      </c>
      <c r="D17" s="66">
        <f t="shared" si="0"/>
        <v>0</v>
      </c>
      <c r="E17" s="66">
        <v>0</v>
      </c>
      <c r="F17" s="66">
        <v>0</v>
      </c>
    </row>
    <row r="18" spans="1:6" s="11" customFormat="1" ht="24.75" customHeight="1">
      <c r="A18" s="52"/>
      <c r="B18" s="66"/>
      <c r="C18" s="52" t="s">
        <v>26</v>
      </c>
      <c r="D18" s="66">
        <f t="shared" si="0"/>
        <v>0</v>
      </c>
      <c r="E18" s="66">
        <v>0</v>
      </c>
      <c r="F18" s="66">
        <v>0</v>
      </c>
    </row>
    <row r="19" spans="1:6" s="11" customFormat="1" ht="24.75" customHeight="1">
      <c r="A19" s="52"/>
      <c r="B19" s="66"/>
      <c r="C19" s="52" t="s">
        <v>27</v>
      </c>
      <c r="D19" s="66">
        <f t="shared" si="0"/>
        <v>0</v>
      </c>
      <c r="E19" s="66">
        <v>0</v>
      </c>
      <c r="F19" s="66">
        <v>0</v>
      </c>
    </row>
    <row r="20" spans="1:6" s="11" customFormat="1" ht="24.75" customHeight="1">
      <c r="A20" s="52"/>
      <c r="B20" s="66"/>
      <c r="C20" s="52" t="s">
        <v>28</v>
      </c>
      <c r="D20" s="66">
        <f t="shared" si="0"/>
        <v>0</v>
      </c>
      <c r="E20" s="66">
        <v>0</v>
      </c>
      <c r="F20" s="66">
        <v>0</v>
      </c>
    </row>
    <row r="21" spans="1:6" s="11" customFormat="1" ht="24.75" customHeight="1">
      <c r="A21" s="52"/>
      <c r="B21" s="66"/>
      <c r="C21" s="52" t="s">
        <v>29</v>
      </c>
      <c r="D21" s="66">
        <f t="shared" si="0"/>
        <v>0</v>
      </c>
      <c r="E21" s="66">
        <v>0</v>
      </c>
      <c r="F21" s="66">
        <v>0</v>
      </c>
    </row>
    <row r="22" spans="1:6" s="11" customFormat="1" ht="24.75" customHeight="1">
      <c r="A22" s="52"/>
      <c r="B22" s="66"/>
      <c r="C22" s="52" t="s">
        <v>30</v>
      </c>
      <c r="D22" s="66">
        <f t="shared" si="0"/>
        <v>0</v>
      </c>
      <c r="E22" s="66">
        <v>0</v>
      </c>
      <c r="F22" s="66">
        <v>0</v>
      </c>
    </row>
    <row r="23" spans="1:6" s="11" customFormat="1" ht="24.75" customHeight="1">
      <c r="A23" s="52"/>
      <c r="B23" s="66"/>
      <c r="C23" s="52" t="s">
        <v>31</v>
      </c>
      <c r="D23" s="66">
        <f t="shared" si="0"/>
        <v>0</v>
      </c>
      <c r="E23" s="66">
        <v>0</v>
      </c>
      <c r="F23" s="66">
        <v>0</v>
      </c>
    </row>
    <row r="24" spans="1:6" s="11" customFormat="1" ht="24.75" customHeight="1">
      <c r="A24" s="52"/>
      <c r="B24" s="66"/>
      <c r="C24" s="52" t="s">
        <v>32</v>
      </c>
      <c r="D24" s="66">
        <f t="shared" si="0"/>
        <v>0</v>
      </c>
      <c r="E24" s="66">
        <v>0</v>
      </c>
      <c r="F24" s="66">
        <v>0</v>
      </c>
    </row>
    <row r="25" spans="1:6" s="11" customFormat="1" ht="24.75" customHeight="1">
      <c r="A25" s="52"/>
      <c r="B25" s="66"/>
      <c r="C25" s="52" t="s">
        <v>33</v>
      </c>
      <c r="D25" s="66">
        <f t="shared" si="0"/>
        <v>5.83</v>
      </c>
      <c r="E25" s="65">
        <v>5.83</v>
      </c>
      <c r="F25" s="66">
        <v>0</v>
      </c>
    </row>
    <row r="26" spans="1:6" s="11" customFormat="1" ht="24.75" customHeight="1">
      <c r="A26" s="52"/>
      <c r="B26" s="66"/>
      <c r="C26" s="52" t="s">
        <v>34</v>
      </c>
      <c r="D26" s="66">
        <f t="shared" si="0"/>
        <v>0</v>
      </c>
      <c r="E26" s="66">
        <v>0</v>
      </c>
      <c r="F26" s="66">
        <v>0</v>
      </c>
    </row>
    <row r="27" spans="1:6" s="11" customFormat="1" ht="24.75" customHeight="1">
      <c r="A27" s="52"/>
      <c r="B27" s="66"/>
      <c r="C27" s="53" t="s">
        <v>35</v>
      </c>
      <c r="D27" s="66">
        <f t="shared" si="0"/>
        <v>0</v>
      </c>
      <c r="E27" s="66">
        <v>0</v>
      </c>
      <c r="F27" s="66">
        <v>0</v>
      </c>
    </row>
    <row r="28" spans="1:6" s="11" customFormat="1" ht="24.75" customHeight="1">
      <c r="A28" s="52"/>
      <c r="B28" s="66"/>
      <c r="C28" s="52" t="s">
        <v>36</v>
      </c>
      <c r="D28" s="66">
        <f t="shared" si="0"/>
        <v>0</v>
      </c>
      <c r="E28" s="66">
        <v>0</v>
      </c>
      <c r="F28" s="66">
        <v>0</v>
      </c>
    </row>
    <row r="29" spans="1:6" s="11" customFormat="1" ht="24.75" customHeight="1">
      <c r="A29" s="50" t="s">
        <v>37</v>
      </c>
      <c r="B29" s="67">
        <f>B7</f>
        <v>818.82</v>
      </c>
      <c r="C29" s="54" t="s">
        <v>38</v>
      </c>
      <c r="D29" s="69">
        <f>D7</f>
        <v>818.82</v>
      </c>
      <c r="E29" s="69">
        <f>E7</f>
        <v>818.82</v>
      </c>
      <c r="F29" s="69">
        <f>F7</f>
        <v>0</v>
      </c>
    </row>
    <row r="30" spans="1:6" s="11" customFormat="1" ht="24.75" customHeight="1">
      <c r="A30" s="55" t="s">
        <v>39</v>
      </c>
      <c r="B30" s="68">
        <f>SUM(B31:B32)</f>
        <v>0</v>
      </c>
      <c r="C30" s="55" t="s">
        <v>40</v>
      </c>
      <c r="D30" s="68">
        <f>SUM(D31:D32)</f>
        <v>0</v>
      </c>
      <c r="E30" s="68">
        <f>SUM(E31:E32)</f>
        <v>0</v>
      </c>
      <c r="F30" s="68">
        <f>SUM(F31:F32)</f>
        <v>0</v>
      </c>
    </row>
    <row r="31" spans="1:6" s="11" customFormat="1" ht="24.75" customHeight="1">
      <c r="A31" s="52" t="s">
        <v>14</v>
      </c>
      <c r="B31" s="66">
        <v>0</v>
      </c>
      <c r="C31" s="52" t="s">
        <v>14</v>
      </c>
      <c r="D31" s="66">
        <f>E31+F31</f>
        <v>0</v>
      </c>
      <c r="E31" s="66">
        <v>0</v>
      </c>
      <c r="F31" s="66">
        <v>0</v>
      </c>
    </row>
    <row r="32" spans="1:6" s="11" customFormat="1" ht="24.75" customHeight="1">
      <c r="A32" s="52" t="s">
        <v>16</v>
      </c>
      <c r="B32" s="66">
        <v>0</v>
      </c>
      <c r="C32" s="56" t="s">
        <v>16</v>
      </c>
      <c r="D32" s="70">
        <f>E32+F32</f>
        <v>0</v>
      </c>
      <c r="E32" s="66">
        <v>0</v>
      </c>
      <c r="F32" s="66">
        <v>0</v>
      </c>
    </row>
    <row r="33" spans="1:6" s="11" customFormat="1" ht="24.75" customHeight="1">
      <c r="A33" s="50" t="s">
        <v>41</v>
      </c>
      <c r="B33" s="67">
        <f>B29+B30</f>
        <v>818.82</v>
      </c>
      <c r="C33" s="54" t="s">
        <v>42</v>
      </c>
      <c r="D33" s="67">
        <f>D29+D30</f>
        <v>818.82</v>
      </c>
      <c r="E33" s="69">
        <f>E29+E30</f>
        <v>818.82</v>
      </c>
      <c r="F33" s="69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12.50390625" style="24" customWidth="1"/>
    <col min="2" max="2" width="38.375" style="24" customWidth="1"/>
    <col min="3" max="11" width="10.50390625" style="61" customWidth="1"/>
    <col min="12" max="12" width="12.25390625" style="61" customWidth="1"/>
    <col min="13" max="16384" width="9.00390625" style="15" customWidth="1"/>
  </cols>
  <sheetData>
    <row r="1" ht="29.25" customHeight="1">
      <c r="A1" s="24" t="s">
        <v>43</v>
      </c>
    </row>
    <row r="2" spans="1:12" s="10" customFormat="1" ht="31.5" customHeigh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44" customFormat="1" ht="31.5" customHeight="1">
      <c r="A3" s="46"/>
      <c r="B3" s="46"/>
      <c r="C3" s="71"/>
      <c r="D3" s="72"/>
      <c r="E3" s="73"/>
      <c r="F3" s="71"/>
      <c r="G3" s="71"/>
      <c r="H3" s="71"/>
      <c r="I3" s="71"/>
      <c r="J3" s="71"/>
      <c r="K3" s="71"/>
      <c r="L3" s="71" t="s">
        <v>3</v>
      </c>
    </row>
    <row r="4" spans="1:12" s="12" customFormat="1" ht="30" customHeight="1">
      <c r="A4" s="127" t="s">
        <v>45</v>
      </c>
      <c r="B4" s="127"/>
      <c r="C4" s="132" t="s">
        <v>46</v>
      </c>
      <c r="D4" s="128" t="s">
        <v>47</v>
      </c>
      <c r="E4" s="129"/>
      <c r="F4" s="129"/>
      <c r="G4" s="129"/>
      <c r="H4" s="128" t="s">
        <v>48</v>
      </c>
      <c r="I4" s="129"/>
      <c r="J4" s="129"/>
      <c r="K4" s="129"/>
      <c r="L4" s="133" t="s">
        <v>49</v>
      </c>
    </row>
    <row r="5" spans="1:12" s="12" customFormat="1" ht="58.5" customHeight="1">
      <c r="A5" s="47" t="s">
        <v>50</v>
      </c>
      <c r="B5" s="47" t="s">
        <v>51</v>
      </c>
      <c r="C5" s="132"/>
      <c r="D5" s="75" t="s">
        <v>9</v>
      </c>
      <c r="E5" s="74" t="s">
        <v>52</v>
      </c>
      <c r="F5" s="74" t="s">
        <v>53</v>
      </c>
      <c r="G5" s="75" t="s">
        <v>54</v>
      </c>
      <c r="H5" s="75" t="s">
        <v>9</v>
      </c>
      <c r="I5" s="74" t="s">
        <v>52</v>
      </c>
      <c r="J5" s="75" t="s">
        <v>53</v>
      </c>
      <c r="K5" s="75" t="s">
        <v>54</v>
      </c>
      <c r="L5" s="134"/>
    </row>
    <row r="6" spans="1:12" s="45" customFormat="1" ht="30.75" customHeight="1">
      <c r="A6" s="130" t="s">
        <v>55</v>
      </c>
      <c r="B6" s="131"/>
      <c r="C6" s="76">
        <f>SUM(C7:C14)</f>
        <v>818.82</v>
      </c>
      <c r="D6" s="76">
        <f>SUM(D7:D14)</f>
        <v>818.82</v>
      </c>
      <c r="E6" s="76">
        <f>SUM(E7:E14)</f>
        <v>818.82</v>
      </c>
      <c r="F6" s="76">
        <f>SUM(F7:F11)</f>
        <v>0</v>
      </c>
      <c r="G6" s="76">
        <f aca="true" t="shared" si="0" ref="G6:L6">SUM(G7:G11)</f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</row>
    <row r="7" spans="1:12" s="11" customFormat="1" ht="24.75" customHeight="1">
      <c r="A7" s="48" t="s">
        <v>56</v>
      </c>
      <c r="B7" s="48" t="s">
        <v>57</v>
      </c>
      <c r="C7" s="77">
        <f aca="true" t="shared" si="1" ref="C7:C12">D7+H7+L7</f>
        <v>139.53</v>
      </c>
      <c r="D7" s="77">
        <f aca="true" t="shared" si="2" ref="D7:D12">SUM(E7:G7)</f>
        <v>139.53</v>
      </c>
      <c r="E7" s="34">
        <v>139.53</v>
      </c>
      <c r="F7" s="77">
        <v>0</v>
      </c>
      <c r="G7" s="77">
        <v>0</v>
      </c>
      <c r="H7" s="77">
        <f aca="true" t="shared" si="3" ref="H7:H12">SUM(I7:K7)</f>
        <v>0</v>
      </c>
      <c r="I7" s="77">
        <v>0</v>
      </c>
      <c r="J7" s="77">
        <v>0</v>
      </c>
      <c r="K7" s="77">
        <v>0</v>
      </c>
      <c r="L7" s="77">
        <v>0</v>
      </c>
    </row>
    <row r="8" spans="1:12" s="11" customFormat="1" ht="24.75" customHeight="1">
      <c r="A8" s="48" t="s">
        <v>58</v>
      </c>
      <c r="B8" s="48" t="s">
        <v>59</v>
      </c>
      <c r="C8" s="77">
        <f t="shared" si="1"/>
        <v>663.25</v>
      </c>
      <c r="D8" s="77">
        <f t="shared" si="2"/>
        <v>663.25</v>
      </c>
      <c r="E8" s="34">
        <v>663.25</v>
      </c>
      <c r="F8" s="77">
        <v>0</v>
      </c>
      <c r="G8" s="77">
        <v>0</v>
      </c>
      <c r="H8" s="77">
        <f t="shared" si="3"/>
        <v>0</v>
      </c>
      <c r="I8" s="77">
        <v>0</v>
      </c>
      <c r="J8" s="77">
        <v>0</v>
      </c>
      <c r="K8" s="77">
        <v>0</v>
      </c>
      <c r="L8" s="77">
        <v>0</v>
      </c>
    </row>
    <row r="9" spans="1:12" s="11" customFormat="1" ht="24.75" customHeight="1">
      <c r="A9" s="48" t="s">
        <v>60</v>
      </c>
      <c r="B9" s="48" t="s">
        <v>61</v>
      </c>
      <c r="C9" s="77">
        <f t="shared" si="1"/>
        <v>4.32</v>
      </c>
      <c r="D9" s="77">
        <f t="shared" si="2"/>
        <v>4.32</v>
      </c>
      <c r="E9" s="34">
        <v>4.32</v>
      </c>
      <c r="F9" s="77">
        <v>0</v>
      </c>
      <c r="G9" s="77">
        <v>0</v>
      </c>
      <c r="H9" s="77">
        <f t="shared" si="3"/>
        <v>0</v>
      </c>
      <c r="I9" s="77">
        <v>0</v>
      </c>
      <c r="J9" s="77">
        <v>0</v>
      </c>
      <c r="K9" s="77">
        <v>0</v>
      </c>
      <c r="L9" s="77">
        <v>0</v>
      </c>
    </row>
    <row r="10" spans="1:12" s="11" customFormat="1" ht="24.75" customHeight="1">
      <c r="A10" s="48" t="s">
        <v>62</v>
      </c>
      <c r="B10" s="48" t="s">
        <v>63</v>
      </c>
      <c r="C10" s="77">
        <f t="shared" si="1"/>
        <v>2.16</v>
      </c>
      <c r="D10" s="77">
        <f t="shared" si="2"/>
        <v>2.16</v>
      </c>
      <c r="E10" s="34">
        <v>2.16</v>
      </c>
      <c r="F10" s="77">
        <v>0</v>
      </c>
      <c r="G10" s="77">
        <v>0</v>
      </c>
      <c r="H10" s="77">
        <f t="shared" si="3"/>
        <v>0</v>
      </c>
      <c r="I10" s="77">
        <v>0</v>
      </c>
      <c r="J10" s="77">
        <v>0</v>
      </c>
      <c r="K10" s="77">
        <v>0</v>
      </c>
      <c r="L10" s="77">
        <v>0</v>
      </c>
    </row>
    <row r="11" spans="1:12" s="11" customFormat="1" ht="24.75" customHeight="1">
      <c r="A11" s="48" t="s">
        <v>64</v>
      </c>
      <c r="B11" s="48" t="s">
        <v>65</v>
      </c>
      <c r="C11" s="77">
        <f t="shared" si="1"/>
        <v>2.38</v>
      </c>
      <c r="D11" s="77">
        <f t="shared" si="2"/>
        <v>2.38</v>
      </c>
      <c r="E11" s="34">
        <v>2.38</v>
      </c>
      <c r="F11" s="77">
        <v>0</v>
      </c>
      <c r="G11" s="77">
        <v>0</v>
      </c>
      <c r="H11" s="77">
        <f t="shared" si="3"/>
        <v>0</v>
      </c>
      <c r="I11" s="77">
        <v>0</v>
      </c>
      <c r="J11" s="77">
        <v>0</v>
      </c>
      <c r="K11" s="77">
        <v>0</v>
      </c>
      <c r="L11" s="77">
        <v>0</v>
      </c>
    </row>
    <row r="12" spans="1:12" s="11" customFormat="1" ht="24.75" customHeight="1">
      <c r="A12" s="48" t="s">
        <v>66</v>
      </c>
      <c r="B12" s="48" t="s">
        <v>67</v>
      </c>
      <c r="C12" s="77">
        <f t="shared" si="1"/>
        <v>1.35</v>
      </c>
      <c r="D12" s="77">
        <f t="shared" si="2"/>
        <v>1.35</v>
      </c>
      <c r="E12" s="34">
        <v>1.35</v>
      </c>
      <c r="F12" s="77">
        <v>0</v>
      </c>
      <c r="G12" s="77">
        <v>0</v>
      </c>
      <c r="H12" s="77">
        <f t="shared" si="3"/>
        <v>0</v>
      </c>
      <c r="I12" s="77">
        <v>0</v>
      </c>
      <c r="J12" s="77">
        <v>0</v>
      </c>
      <c r="K12" s="77">
        <v>0</v>
      </c>
      <c r="L12" s="77">
        <v>0</v>
      </c>
    </row>
    <row r="13" spans="1:12" s="11" customFormat="1" ht="24.75" customHeight="1">
      <c r="A13" s="48" t="s">
        <v>68</v>
      </c>
      <c r="B13" s="48" t="s">
        <v>69</v>
      </c>
      <c r="C13" s="77">
        <f>D13+H13+L13</f>
        <v>3.5</v>
      </c>
      <c r="D13" s="77">
        <f>SUM(E13:G13)</f>
        <v>3.5</v>
      </c>
      <c r="E13" s="34">
        <v>3.5</v>
      </c>
      <c r="F13" s="77">
        <v>0</v>
      </c>
      <c r="G13" s="77">
        <v>0</v>
      </c>
      <c r="H13" s="77">
        <f>SUM(I13:K13)</f>
        <v>0</v>
      </c>
      <c r="I13" s="77">
        <v>0</v>
      </c>
      <c r="J13" s="77">
        <v>0</v>
      </c>
      <c r="K13" s="77">
        <v>0</v>
      </c>
      <c r="L13" s="77">
        <v>0</v>
      </c>
    </row>
    <row r="14" spans="1:12" s="11" customFormat="1" ht="24.75" customHeight="1">
      <c r="A14" s="48" t="s">
        <v>70</v>
      </c>
      <c r="B14" s="48" t="s">
        <v>71</v>
      </c>
      <c r="C14" s="77">
        <f>D14+H14+L14</f>
        <v>2.33</v>
      </c>
      <c r="D14" s="77">
        <f>SUM(E14:G14)</f>
        <v>2.33</v>
      </c>
      <c r="E14" s="34">
        <v>2.33</v>
      </c>
      <c r="F14" s="77">
        <v>0</v>
      </c>
      <c r="G14" s="77">
        <v>0</v>
      </c>
      <c r="H14" s="77">
        <f>SUM(I14:K14)</f>
        <v>0</v>
      </c>
      <c r="I14" s="77">
        <v>0</v>
      </c>
      <c r="J14" s="77">
        <v>0</v>
      </c>
      <c r="K14" s="77">
        <v>0</v>
      </c>
      <c r="L14" s="77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0.625" style="39" customWidth="1"/>
    <col min="2" max="2" width="39.50390625" style="39" customWidth="1"/>
    <col min="3" max="7" width="14.875" style="83" customWidth="1"/>
    <col min="8" max="8" width="14.875" style="40" customWidth="1"/>
    <col min="9" max="9" width="2.50390625" style="41" customWidth="1"/>
    <col min="10" max="16384" width="9.00390625" style="41" customWidth="1"/>
  </cols>
  <sheetData>
    <row r="1" ht="24.75" customHeight="1">
      <c r="A1" s="39" t="s">
        <v>72</v>
      </c>
    </row>
    <row r="2" spans="1:8" s="37" customFormat="1" ht="22.5" customHeight="1">
      <c r="A2" s="135" t="s">
        <v>73</v>
      </c>
      <c r="B2" s="135"/>
      <c r="C2" s="135"/>
      <c r="D2" s="135"/>
      <c r="E2" s="135"/>
      <c r="F2" s="135"/>
      <c r="G2" s="135"/>
      <c r="H2" s="135"/>
    </row>
    <row r="3" ht="24" customHeight="1">
      <c r="H3" s="40" t="s">
        <v>3</v>
      </c>
    </row>
    <row r="4" spans="1:8" s="38" customFormat="1" ht="39" customHeight="1">
      <c r="A4" s="136" t="s">
        <v>45</v>
      </c>
      <c r="B4" s="136"/>
      <c r="C4" s="137" t="s">
        <v>74</v>
      </c>
      <c r="D4" s="137" t="s">
        <v>75</v>
      </c>
      <c r="E4" s="137"/>
      <c r="F4" s="137"/>
      <c r="G4" s="136" t="s">
        <v>76</v>
      </c>
      <c r="H4" s="136"/>
    </row>
    <row r="5" spans="1:8" s="38" customFormat="1" ht="31.5" customHeight="1">
      <c r="A5" s="42" t="s">
        <v>50</v>
      </c>
      <c r="B5" s="42" t="s">
        <v>51</v>
      </c>
      <c r="C5" s="137"/>
      <c r="D5" s="84" t="s">
        <v>55</v>
      </c>
      <c r="E5" s="84" t="s">
        <v>77</v>
      </c>
      <c r="F5" s="84" t="s">
        <v>78</v>
      </c>
      <c r="G5" s="84" t="s">
        <v>79</v>
      </c>
      <c r="H5" s="43" t="s">
        <v>80</v>
      </c>
    </row>
    <row r="6" spans="1:8" s="79" customFormat="1" ht="24.75" customHeight="1">
      <c r="A6" s="138" t="s">
        <v>55</v>
      </c>
      <c r="B6" s="139"/>
      <c r="C6" s="85">
        <f>SUM(C7:C14)</f>
        <v>1050.5076889999998</v>
      </c>
      <c r="D6" s="85">
        <f>SUM(D7:D14)</f>
        <v>818.82</v>
      </c>
      <c r="E6" s="85">
        <f>SUM(E7:E14)</f>
        <v>350.82</v>
      </c>
      <c r="F6" s="85">
        <f>SUM(F7:F14)</f>
        <v>468</v>
      </c>
      <c r="G6" s="85">
        <f>SUM(G7:G14)</f>
        <v>-231.687689</v>
      </c>
      <c r="H6" s="78">
        <f>G6/C6</f>
        <v>-0.220548303859202</v>
      </c>
    </row>
    <row r="7" spans="1:8" s="82" customFormat="1" ht="24.75" customHeight="1">
      <c r="A7" s="80" t="s">
        <v>56</v>
      </c>
      <c r="B7" s="80" t="s">
        <v>57</v>
      </c>
      <c r="C7" s="86">
        <v>227.412053</v>
      </c>
      <c r="D7" s="86">
        <v>139.53</v>
      </c>
      <c r="E7" s="86">
        <v>119.53</v>
      </c>
      <c r="F7" s="87">
        <v>20</v>
      </c>
      <c r="G7" s="88">
        <f aca="true" t="shared" si="0" ref="G7:G12">D7-C7</f>
        <v>-87.88205299999998</v>
      </c>
      <c r="H7" s="81">
        <f>G7/C7</f>
        <v>-0.3864441301182923</v>
      </c>
    </row>
    <row r="8" spans="1:8" s="82" customFormat="1" ht="24.75" customHeight="1">
      <c r="A8" s="80" t="s">
        <v>58</v>
      </c>
      <c r="B8" s="80" t="s">
        <v>59</v>
      </c>
      <c r="C8" s="86">
        <v>817.022992</v>
      </c>
      <c r="D8" s="86">
        <v>663.25</v>
      </c>
      <c r="E8" s="86">
        <v>215.25</v>
      </c>
      <c r="F8" s="87">
        <v>448</v>
      </c>
      <c r="G8" s="88">
        <f t="shared" si="0"/>
        <v>-153.77299200000004</v>
      </c>
      <c r="H8" s="81">
        <f>G8/C8</f>
        <v>-0.18821133983460778</v>
      </c>
    </row>
    <row r="9" spans="1:8" s="82" customFormat="1" ht="24.75" customHeight="1">
      <c r="A9" s="80" t="s">
        <v>60</v>
      </c>
      <c r="B9" s="80" t="s">
        <v>61</v>
      </c>
      <c r="C9" s="86">
        <v>1.96744</v>
      </c>
      <c r="D9" s="86">
        <v>4.32</v>
      </c>
      <c r="E9" s="86">
        <v>4.32</v>
      </c>
      <c r="F9" s="86">
        <v>0</v>
      </c>
      <c r="G9" s="88">
        <f t="shared" si="0"/>
        <v>2.3525600000000004</v>
      </c>
      <c r="H9" s="81">
        <f aca="true" t="shared" si="1" ref="H9:H14">G9/C9</f>
        <v>1.1957467572073357</v>
      </c>
    </row>
    <row r="10" spans="1:8" s="82" customFormat="1" ht="24.75" customHeight="1">
      <c r="A10" s="80" t="s">
        <v>62</v>
      </c>
      <c r="B10" s="80" t="s">
        <v>63</v>
      </c>
      <c r="C10" s="86">
        <v>0</v>
      </c>
      <c r="D10" s="86">
        <v>2.16</v>
      </c>
      <c r="E10" s="86">
        <v>2.16</v>
      </c>
      <c r="F10" s="86">
        <v>0</v>
      </c>
      <c r="G10" s="88">
        <f t="shared" si="0"/>
        <v>2.16</v>
      </c>
      <c r="H10" s="89" t="s">
        <v>256</v>
      </c>
    </row>
    <row r="11" spans="1:8" s="82" customFormat="1" ht="24.75" customHeight="1">
      <c r="A11" s="80" t="s">
        <v>64</v>
      </c>
      <c r="B11" s="80" t="s">
        <v>65</v>
      </c>
      <c r="C11" s="86">
        <v>0.7601899999999999</v>
      </c>
      <c r="D11" s="86">
        <v>2.38</v>
      </c>
      <c r="E11" s="86">
        <v>2.38</v>
      </c>
      <c r="F11" s="86">
        <v>0</v>
      </c>
      <c r="G11" s="88">
        <f t="shared" si="0"/>
        <v>1.61981</v>
      </c>
      <c r="H11" s="81">
        <f t="shared" si="1"/>
        <v>2.1307962483063445</v>
      </c>
    </row>
    <row r="12" spans="1:8" s="82" customFormat="1" ht="24.75" customHeight="1">
      <c r="A12" s="80" t="s">
        <v>66</v>
      </c>
      <c r="B12" s="80" t="s">
        <v>67</v>
      </c>
      <c r="C12" s="86">
        <v>0.6259140000000001</v>
      </c>
      <c r="D12" s="86">
        <v>1.35</v>
      </c>
      <c r="E12" s="86">
        <v>1.35</v>
      </c>
      <c r="F12" s="86">
        <v>0</v>
      </c>
      <c r="G12" s="88">
        <f t="shared" si="0"/>
        <v>0.724086</v>
      </c>
      <c r="H12" s="81">
        <f t="shared" si="1"/>
        <v>1.1568458286601673</v>
      </c>
    </row>
    <row r="13" spans="1:8" s="82" customFormat="1" ht="24.75" customHeight="1">
      <c r="A13" s="80" t="s">
        <v>68</v>
      </c>
      <c r="B13" s="80" t="s">
        <v>69</v>
      </c>
      <c r="C13" s="86">
        <v>1.6343</v>
      </c>
      <c r="D13" s="86">
        <v>3.5</v>
      </c>
      <c r="E13" s="86">
        <v>3.5</v>
      </c>
      <c r="F13" s="86">
        <v>0</v>
      </c>
      <c r="G13" s="88">
        <f>D13-C13</f>
        <v>1.8657</v>
      </c>
      <c r="H13" s="81">
        <f t="shared" si="1"/>
        <v>1.141589671418956</v>
      </c>
    </row>
    <row r="14" spans="1:8" s="82" customFormat="1" ht="24.75" customHeight="1">
      <c r="A14" s="80" t="s">
        <v>70</v>
      </c>
      <c r="B14" s="80" t="s">
        <v>71</v>
      </c>
      <c r="C14" s="86">
        <v>1.0848</v>
      </c>
      <c r="D14" s="86">
        <v>2.33</v>
      </c>
      <c r="E14" s="86">
        <v>2.33</v>
      </c>
      <c r="F14" s="86">
        <v>0</v>
      </c>
      <c r="G14" s="88">
        <f>D14-C14</f>
        <v>1.2452</v>
      </c>
      <c r="H14" s="81">
        <f t="shared" si="1"/>
        <v>1.1478613569321534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9.00390625" style="15" customWidth="1"/>
    <col min="2" max="2" width="31.00390625" style="15" customWidth="1"/>
    <col min="3" max="5" width="20.75390625" style="90" customWidth="1"/>
    <col min="6" max="250" width="9.00390625" style="15" customWidth="1"/>
    <col min="252" max="16384" width="9.00390625" style="15" customWidth="1"/>
  </cols>
  <sheetData>
    <row r="1" ht="14.25">
      <c r="A1" s="15" t="s">
        <v>81</v>
      </c>
    </row>
    <row r="2" spans="1:5" s="10" customFormat="1" ht="34.5" customHeight="1">
      <c r="A2" s="121" t="s">
        <v>82</v>
      </c>
      <c r="B2" s="121"/>
      <c r="C2" s="121"/>
      <c r="D2" s="121"/>
      <c r="E2" s="121"/>
    </row>
    <row r="3" ht="19.5" customHeight="1">
      <c r="E3" s="91" t="s">
        <v>3</v>
      </c>
    </row>
    <row r="4" spans="1:5" ht="14.25">
      <c r="A4" s="140" t="s">
        <v>83</v>
      </c>
      <c r="B4" s="140"/>
      <c r="C4" s="141" t="s">
        <v>84</v>
      </c>
      <c r="D4" s="141"/>
      <c r="E4" s="141"/>
    </row>
    <row r="5" spans="1:5" ht="14.25">
      <c r="A5" s="16" t="s">
        <v>50</v>
      </c>
      <c r="B5" s="16" t="s">
        <v>51</v>
      </c>
      <c r="C5" s="92" t="s">
        <v>55</v>
      </c>
      <c r="D5" s="92" t="s">
        <v>85</v>
      </c>
      <c r="E5" s="92" t="s">
        <v>86</v>
      </c>
    </row>
    <row r="6" spans="1:5" ht="14.25">
      <c r="A6" s="140" t="s">
        <v>87</v>
      </c>
      <c r="B6" s="140"/>
      <c r="C6" s="93">
        <f>C7+C21+C49+C62</f>
        <v>350.82</v>
      </c>
      <c r="D6" s="93">
        <f>D7+D21+D49+D62</f>
        <v>125.25</v>
      </c>
      <c r="E6" s="93">
        <f>E7+E21+E49+E62</f>
        <v>225.57</v>
      </c>
    </row>
    <row r="7" spans="1:5" s="13" customFormat="1" ht="14.25">
      <c r="A7" s="16">
        <v>301</v>
      </c>
      <c r="B7" s="35" t="s">
        <v>88</v>
      </c>
      <c r="C7" s="93">
        <f>SUM(C8:C20)</f>
        <v>125.25</v>
      </c>
      <c r="D7" s="93">
        <f>SUM(D8:D20)</f>
        <v>125.25</v>
      </c>
      <c r="E7" s="93">
        <f>SUM(E8:E20)</f>
        <v>0</v>
      </c>
    </row>
    <row r="8" spans="1:5" ht="14.25">
      <c r="A8" s="21">
        <v>30101</v>
      </c>
      <c r="B8" s="36" t="s">
        <v>89</v>
      </c>
      <c r="C8" s="94">
        <f>D8+E8</f>
        <v>15.61</v>
      </c>
      <c r="D8" s="65">
        <v>15.61</v>
      </c>
      <c r="E8" s="94">
        <v>0</v>
      </c>
    </row>
    <row r="9" spans="1:5" ht="14.25">
      <c r="A9" s="21">
        <v>30102</v>
      </c>
      <c r="B9" s="36" t="s">
        <v>90</v>
      </c>
      <c r="C9" s="94">
        <f aca="true" t="shared" si="0" ref="C9:C20">D9+E9</f>
        <v>17.42</v>
      </c>
      <c r="D9" s="65">
        <v>17.42</v>
      </c>
      <c r="E9" s="94">
        <v>0</v>
      </c>
    </row>
    <row r="10" spans="1:5" ht="14.25">
      <c r="A10" s="21">
        <v>30103</v>
      </c>
      <c r="B10" s="36" t="s">
        <v>91</v>
      </c>
      <c r="C10" s="94">
        <f t="shared" si="0"/>
        <v>9.7</v>
      </c>
      <c r="D10" s="65">
        <v>9.7</v>
      </c>
      <c r="E10" s="94">
        <v>0</v>
      </c>
    </row>
    <row r="11" spans="1:5" ht="14.25">
      <c r="A11" s="21">
        <v>30106</v>
      </c>
      <c r="B11" s="36" t="s">
        <v>92</v>
      </c>
      <c r="C11" s="94">
        <f t="shared" si="0"/>
        <v>0</v>
      </c>
      <c r="D11" s="94">
        <v>0</v>
      </c>
      <c r="E11" s="94">
        <v>0</v>
      </c>
    </row>
    <row r="12" spans="1:5" ht="14.25">
      <c r="A12" s="21">
        <v>30107</v>
      </c>
      <c r="B12" s="36" t="s">
        <v>93</v>
      </c>
      <c r="C12" s="94">
        <f t="shared" si="0"/>
        <v>0</v>
      </c>
      <c r="D12" s="94">
        <v>0</v>
      </c>
      <c r="E12" s="94">
        <v>0</v>
      </c>
    </row>
    <row r="13" spans="1:5" ht="14.25">
      <c r="A13" s="21">
        <v>30108</v>
      </c>
      <c r="B13" s="36" t="s">
        <v>94</v>
      </c>
      <c r="C13" s="94">
        <f t="shared" si="0"/>
        <v>4.32</v>
      </c>
      <c r="D13" s="65">
        <v>4.32</v>
      </c>
      <c r="E13" s="94">
        <v>0</v>
      </c>
    </row>
    <row r="14" spans="1:5" ht="14.25">
      <c r="A14" s="21">
        <v>30109</v>
      </c>
      <c r="B14" s="36" t="s">
        <v>95</v>
      </c>
      <c r="C14" s="94">
        <f t="shared" si="0"/>
        <v>2.16</v>
      </c>
      <c r="D14" s="65">
        <v>2.16</v>
      </c>
      <c r="E14" s="94">
        <v>0</v>
      </c>
    </row>
    <row r="15" spans="1:5" ht="14.25">
      <c r="A15" s="21">
        <v>30110</v>
      </c>
      <c r="B15" s="36" t="s">
        <v>96</v>
      </c>
      <c r="C15" s="94">
        <f t="shared" si="0"/>
        <v>2.38</v>
      </c>
      <c r="D15" s="65">
        <v>2.38</v>
      </c>
      <c r="E15" s="94">
        <v>0</v>
      </c>
    </row>
    <row r="16" spans="1:5" ht="14.25">
      <c r="A16" s="21">
        <v>30111</v>
      </c>
      <c r="B16" s="36" t="s">
        <v>97</v>
      </c>
      <c r="C16" s="94">
        <f t="shared" si="0"/>
        <v>1.35</v>
      </c>
      <c r="D16" s="65">
        <v>1.35</v>
      </c>
      <c r="E16" s="94">
        <v>0</v>
      </c>
    </row>
    <row r="17" spans="1:5" ht="14.25">
      <c r="A17" s="21">
        <v>30112</v>
      </c>
      <c r="B17" s="36" t="s">
        <v>98</v>
      </c>
      <c r="C17" s="94">
        <f t="shared" si="0"/>
        <v>0.18</v>
      </c>
      <c r="D17" s="65">
        <v>0.18</v>
      </c>
      <c r="E17" s="94">
        <v>0</v>
      </c>
    </row>
    <row r="18" spans="1:5" ht="14.25">
      <c r="A18" s="21">
        <v>30113</v>
      </c>
      <c r="B18" s="36" t="s">
        <v>99</v>
      </c>
      <c r="C18" s="94">
        <f t="shared" si="0"/>
        <v>3.5</v>
      </c>
      <c r="D18" s="65">
        <v>3.5</v>
      </c>
      <c r="E18" s="94">
        <v>0</v>
      </c>
    </row>
    <row r="19" spans="1:5" ht="14.25">
      <c r="A19" s="21">
        <v>30114</v>
      </c>
      <c r="B19" s="36" t="s">
        <v>100</v>
      </c>
      <c r="C19" s="94">
        <f t="shared" si="0"/>
        <v>0</v>
      </c>
      <c r="D19" s="94">
        <v>0</v>
      </c>
      <c r="E19" s="94">
        <v>0</v>
      </c>
    </row>
    <row r="20" spans="1:5" ht="14.25">
      <c r="A20" s="21">
        <v>30199</v>
      </c>
      <c r="B20" s="36" t="s">
        <v>101</v>
      </c>
      <c r="C20" s="94">
        <f t="shared" si="0"/>
        <v>68.63</v>
      </c>
      <c r="D20" s="65">
        <v>68.63</v>
      </c>
      <c r="E20" s="94">
        <v>0</v>
      </c>
    </row>
    <row r="21" spans="1:5" s="13" customFormat="1" ht="14.25">
      <c r="A21" s="16">
        <v>302</v>
      </c>
      <c r="B21" s="35" t="s">
        <v>102</v>
      </c>
      <c r="C21" s="93">
        <f>SUM(C22:C48)</f>
        <v>225.57</v>
      </c>
      <c r="D21" s="93">
        <f>SUM(D22:D48)</f>
        <v>0</v>
      </c>
      <c r="E21" s="93">
        <f>SUM(E22:E48)</f>
        <v>225.57</v>
      </c>
    </row>
    <row r="22" spans="1:5" ht="14.25">
      <c r="A22" s="21">
        <v>30201</v>
      </c>
      <c r="B22" s="36" t="s">
        <v>103</v>
      </c>
      <c r="C22" s="94">
        <f>D22+E22</f>
        <v>1.7</v>
      </c>
      <c r="D22" s="94">
        <v>0</v>
      </c>
      <c r="E22" s="65">
        <v>1.7</v>
      </c>
    </row>
    <row r="23" spans="1:5" ht="14.25">
      <c r="A23" s="21">
        <v>30202</v>
      </c>
      <c r="B23" s="36" t="s">
        <v>104</v>
      </c>
      <c r="C23" s="94">
        <f aca="true" t="shared" si="1" ref="C23:C48">D23+E23</f>
        <v>0.2</v>
      </c>
      <c r="D23" s="94">
        <v>0</v>
      </c>
      <c r="E23" s="65">
        <v>0.2</v>
      </c>
    </row>
    <row r="24" spans="1:5" ht="14.25">
      <c r="A24" s="21">
        <v>30203</v>
      </c>
      <c r="B24" s="36" t="s">
        <v>105</v>
      </c>
      <c r="C24" s="94">
        <f t="shared" si="1"/>
        <v>0</v>
      </c>
      <c r="D24" s="94">
        <v>0</v>
      </c>
      <c r="E24" s="94">
        <v>0</v>
      </c>
    </row>
    <row r="25" spans="1:5" ht="14.25">
      <c r="A25" s="21">
        <v>30204</v>
      </c>
      <c r="B25" s="36" t="s">
        <v>106</v>
      </c>
      <c r="C25" s="94">
        <f t="shared" si="1"/>
        <v>0</v>
      </c>
      <c r="D25" s="94">
        <v>0</v>
      </c>
      <c r="E25" s="94">
        <v>0</v>
      </c>
    </row>
    <row r="26" spans="1:5" ht="14.25">
      <c r="A26" s="21">
        <v>30205</v>
      </c>
      <c r="B26" s="36" t="s">
        <v>107</v>
      </c>
      <c r="C26" s="94">
        <f t="shared" si="1"/>
        <v>0.5</v>
      </c>
      <c r="D26" s="94">
        <v>0</v>
      </c>
      <c r="E26" s="65">
        <v>0.5</v>
      </c>
    </row>
    <row r="27" spans="1:5" ht="14.25">
      <c r="A27" s="21">
        <v>30206</v>
      </c>
      <c r="B27" s="36" t="s">
        <v>108</v>
      </c>
      <c r="C27" s="94">
        <f t="shared" si="1"/>
        <v>0.5</v>
      </c>
      <c r="D27" s="94">
        <v>0</v>
      </c>
      <c r="E27" s="65">
        <v>0.5</v>
      </c>
    </row>
    <row r="28" spans="1:5" ht="14.25">
      <c r="A28" s="21">
        <v>30207</v>
      </c>
      <c r="B28" s="36" t="s">
        <v>109</v>
      </c>
      <c r="C28" s="94">
        <f t="shared" si="1"/>
        <v>0</v>
      </c>
      <c r="D28" s="94">
        <v>0</v>
      </c>
      <c r="E28" s="94">
        <v>0</v>
      </c>
    </row>
    <row r="29" spans="1:5" ht="14.25">
      <c r="A29" s="21">
        <v>30208</v>
      </c>
      <c r="B29" s="36" t="s">
        <v>110</v>
      </c>
      <c r="C29" s="94">
        <f t="shared" si="1"/>
        <v>2.36</v>
      </c>
      <c r="D29" s="94">
        <v>0</v>
      </c>
      <c r="E29" s="65">
        <v>2.36</v>
      </c>
    </row>
    <row r="30" spans="1:5" ht="14.25">
      <c r="A30" s="21">
        <v>30209</v>
      </c>
      <c r="B30" s="36" t="s">
        <v>111</v>
      </c>
      <c r="C30" s="94">
        <f t="shared" si="1"/>
        <v>0</v>
      </c>
      <c r="D30" s="94">
        <v>0</v>
      </c>
      <c r="E30" s="94">
        <v>0</v>
      </c>
    </row>
    <row r="31" spans="1:5" ht="14.25">
      <c r="A31" s="21">
        <v>30211</v>
      </c>
      <c r="B31" s="36" t="s">
        <v>112</v>
      </c>
      <c r="C31" s="94">
        <f t="shared" si="1"/>
        <v>2.5</v>
      </c>
      <c r="D31" s="94">
        <v>0</v>
      </c>
      <c r="E31" s="65">
        <v>2.5</v>
      </c>
    </row>
    <row r="32" spans="1:5" ht="14.25">
      <c r="A32" s="21">
        <v>30212</v>
      </c>
      <c r="B32" s="36" t="s">
        <v>113</v>
      </c>
      <c r="C32" s="94">
        <f t="shared" si="1"/>
        <v>0</v>
      </c>
      <c r="D32" s="94">
        <v>0</v>
      </c>
      <c r="E32" s="94">
        <v>0</v>
      </c>
    </row>
    <row r="33" spans="1:5" ht="14.25">
      <c r="A33" s="21">
        <v>30213</v>
      </c>
      <c r="B33" s="36" t="s">
        <v>114</v>
      </c>
      <c r="C33" s="94">
        <f t="shared" si="1"/>
        <v>0</v>
      </c>
      <c r="D33" s="94">
        <v>0</v>
      </c>
      <c r="E33" s="94">
        <v>0</v>
      </c>
    </row>
    <row r="34" spans="1:5" ht="14.25">
      <c r="A34" s="21">
        <v>30214</v>
      </c>
      <c r="B34" s="36" t="s">
        <v>115</v>
      </c>
      <c r="C34" s="94">
        <f t="shared" si="1"/>
        <v>0</v>
      </c>
      <c r="D34" s="94">
        <v>0</v>
      </c>
      <c r="E34" s="94">
        <v>0</v>
      </c>
    </row>
    <row r="35" spans="1:5" ht="14.25">
      <c r="A35" s="21">
        <v>30215</v>
      </c>
      <c r="B35" s="36" t="s">
        <v>116</v>
      </c>
      <c r="C35" s="94">
        <f t="shared" si="1"/>
        <v>0</v>
      </c>
      <c r="D35" s="94">
        <v>0</v>
      </c>
      <c r="E35" s="94">
        <v>0</v>
      </c>
    </row>
    <row r="36" spans="1:5" ht="14.25">
      <c r="A36" s="21">
        <v>30216</v>
      </c>
      <c r="B36" s="36" t="s">
        <v>117</v>
      </c>
      <c r="C36" s="94">
        <f t="shared" si="1"/>
        <v>0</v>
      </c>
      <c r="D36" s="94">
        <v>0</v>
      </c>
      <c r="E36" s="94">
        <v>0</v>
      </c>
    </row>
    <row r="37" spans="1:5" ht="14.25">
      <c r="A37" s="21">
        <v>30217</v>
      </c>
      <c r="B37" s="36" t="s">
        <v>118</v>
      </c>
      <c r="C37" s="94">
        <f t="shared" si="1"/>
        <v>0</v>
      </c>
      <c r="D37" s="94">
        <v>0</v>
      </c>
      <c r="E37" s="94">
        <v>0</v>
      </c>
    </row>
    <row r="38" spans="1:5" ht="14.25">
      <c r="A38" s="21">
        <v>30218</v>
      </c>
      <c r="B38" s="36" t="s">
        <v>119</v>
      </c>
      <c r="C38" s="94">
        <f t="shared" si="1"/>
        <v>0</v>
      </c>
      <c r="D38" s="94">
        <v>0</v>
      </c>
      <c r="E38" s="94">
        <v>0</v>
      </c>
    </row>
    <row r="39" spans="1:5" ht="14.25">
      <c r="A39" s="21">
        <v>30224</v>
      </c>
      <c r="B39" s="36" t="s">
        <v>120</v>
      </c>
      <c r="C39" s="94">
        <f t="shared" si="1"/>
        <v>0</v>
      </c>
      <c r="D39" s="94">
        <v>0</v>
      </c>
      <c r="E39" s="94">
        <v>0</v>
      </c>
    </row>
    <row r="40" spans="1:5" ht="14.25">
      <c r="A40" s="21">
        <v>30225</v>
      </c>
      <c r="B40" s="36" t="s">
        <v>121</v>
      </c>
      <c r="C40" s="94">
        <f t="shared" si="1"/>
        <v>0</v>
      </c>
      <c r="D40" s="94">
        <v>0</v>
      </c>
      <c r="E40" s="94">
        <v>0</v>
      </c>
    </row>
    <row r="41" spans="1:5" ht="14.25">
      <c r="A41" s="21">
        <v>30226</v>
      </c>
      <c r="B41" s="36" t="s">
        <v>122</v>
      </c>
      <c r="C41" s="94">
        <f t="shared" si="1"/>
        <v>0</v>
      </c>
      <c r="D41" s="94">
        <v>0</v>
      </c>
      <c r="E41" s="94">
        <v>0</v>
      </c>
    </row>
    <row r="42" spans="1:5" ht="14.25">
      <c r="A42" s="21">
        <v>30227</v>
      </c>
      <c r="B42" s="36" t="s">
        <v>123</v>
      </c>
      <c r="C42" s="94">
        <f t="shared" si="1"/>
        <v>0</v>
      </c>
      <c r="D42" s="94">
        <v>0</v>
      </c>
      <c r="E42" s="94">
        <v>0</v>
      </c>
    </row>
    <row r="43" spans="1:5" ht="14.25">
      <c r="A43" s="21">
        <v>30228</v>
      </c>
      <c r="B43" s="36" t="s">
        <v>124</v>
      </c>
      <c r="C43" s="94">
        <f t="shared" si="1"/>
        <v>0</v>
      </c>
      <c r="D43" s="94">
        <v>0</v>
      </c>
      <c r="E43" s="94">
        <v>0</v>
      </c>
    </row>
    <row r="44" spans="1:5" ht="14.25">
      <c r="A44" s="21">
        <v>30229</v>
      </c>
      <c r="B44" s="36" t="s">
        <v>125</v>
      </c>
      <c r="C44" s="94">
        <f t="shared" si="1"/>
        <v>0</v>
      </c>
      <c r="D44" s="94">
        <v>0</v>
      </c>
      <c r="E44" s="94">
        <v>0</v>
      </c>
    </row>
    <row r="45" spans="1:5" ht="14.25">
      <c r="A45" s="21">
        <v>30231</v>
      </c>
      <c r="B45" s="36" t="s">
        <v>126</v>
      </c>
      <c r="C45" s="94">
        <f t="shared" si="1"/>
        <v>215.25</v>
      </c>
      <c r="D45" s="94">
        <v>0</v>
      </c>
      <c r="E45" s="65">
        <v>215.25</v>
      </c>
    </row>
    <row r="46" spans="1:5" ht="14.25">
      <c r="A46" s="21">
        <v>30239</v>
      </c>
      <c r="B46" s="36" t="s">
        <v>127</v>
      </c>
      <c r="C46" s="94">
        <f t="shared" si="1"/>
        <v>2.56</v>
      </c>
      <c r="D46" s="94">
        <v>0</v>
      </c>
      <c r="E46" s="65">
        <v>2.56</v>
      </c>
    </row>
    <row r="47" spans="1:5" ht="14.25">
      <c r="A47" s="21">
        <v>30240</v>
      </c>
      <c r="B47" s="36" t="s">
        <v>128</v>
      </c>
      <c r="C47" s="94">
        <f t="shared" si="1"/>
        <v>0</v>
      </c>
      <c r="D47" s="94">
        <v>0</v>
      </c>
      <c r="E47" s="94">
        <v>0</v>
      </c>
    </row>
    <row r="48" spans="1:5" ht="14.25">
      <c r="A48" s="21">
        <v>30299</v>
      </c>
      <c r="B48" s="36" t="s">
        <v>129</v>
      </c>
      <c r="C48" s="94">
        <f t="shared" si="1"/>
        <v>0</v>
      </c>
      <c r="D48" s="94">
        <v>0</v>
      </c>
      <c r="E48" s="94">
        <v>0</v>
      </c>
    </row>
    <row r="49" spans="1:5" s="13" customFormat="1" ht="14.25">
      <c r="A49" s="16">
        <v>303</v>
      </c>
      <c r="B49" s="35" t="s">
        <v>130</v>
      </c>
      <c r="C49" s="93">
        <f>SUM(C50:C61)</f>
        <v>0</v>
      </c>
      <c r="D49" s="93">
        <f>SUM(D50:D61)</f>
        <v>0</v>
      </c>
      <c r="E49" s="93">
        <f>SUM(E50:E61)</f>
        <v>0</v>
      </c>
    </row>
    <row r="50" spans="1:5" ht="14.25">
      <c r="A50" s="21">
        <v>30301</v>
      </c>
      <c r="B50" s="36" t="s">
        <v>131</v>
      </c>
      <c r="C50" s="94">
        <f>D50+E50</f>
        <v>0</v>
      </c>
      <c r="D50" s="94">
        <v>0</v>
      </c>
      <c r="E50" s="94">
        <v>0</v>
      </c>
    </row>
    <row r="51" spans="1:5" ht="14.25">
      <c r="A51" s="21">
        <v>30302</v>
      </c>
      <c r="B51" s="36" t="s">
        <v>132</v>
      </c>
      <c r="C51" s="94">
        <f aca="true" t="shared" si="2" ref="C51:C61">D51+E51</f>
        <v>0</v>
      </c>
      <c r="D51" s="94">
        <v>0</v>
      </c>
      <c r="E51" s="94">
        <v>0</v>
      </c>
    </row>
    <row r="52" spans="1:5" ht="14.25">
      <c r="A52" s="21">
        <v>30303</v>
      </c>
      <c r="B52" s="36" t="s">
        <v>133</v>
      </c>
      <c r="C52" s="94">
        <f t="shared" si="2"/>
        <v>0</v>
      </c>
      <c r="D52" s="94">
        <v>0</v>
      </c>
      <c r="E52" s="94">
        <v>0</v>
      </c>
    </row>
    <row r="53" spans="1:5" ht="14.25">
      <c r="A53" s="21">
        <v>30304</v>
      </c>
      <c r="B53" s="36" t="s">
        <v>134</v>
      </c>
      <c r="C53" s="94">
        <f t="shared" si="2"/>
        <v>0</v>
      </c>
      <c r="D53" s="94">
        <v>0</v>
      </c>
      <c r="E53" s="94">
        <v>0</v>
      </c>
    </row>
    <row r="54" spans="1:5" ht="14.25">
      <c r="A54" s="21">
        <v>30305</v>
      </c>
      <c r="B54" s="36" t="s">
        <v>135</v>
      </c>
      <c r="C54" s="94">
        <f t="shared" si="2"/>
        <v>0</v>
      </c>
      <c r="D54" s="94">
        <v>0</v>
      </c>
      <c r="E54" s="94">
        <v>0</v>
      </c>
    </row>
    <row r="55" spans="1:5" ht="14.25">
      <c r="A55" s="21">
        <v>30306</v>
      </c>
      <c r="B55" s="36" t="s">
        <v>136</v>
      </c>
      <c r="C55" s="94">
        <f t="shared" si="2"/>
        <v>0</v>
      </c>
      <c r="D55" s="94">
        <v>0</v>
      </c>
      <c r="E55" s="94">
        <v>0</v>
      </c>
    </row>
    <row r="56" spans="1:5" ht="14.25">
      <c r="A56" s="21">
        <v>30307</v>
      </c>
      <c r="B56" s="36" t="s">
        <v>137</v>
      </c>
      <c r="C56" s="94">
        <f t="shared" si="2"/>
        <v>0</v>
      </c>
      <c r="D56" s="94">
        <v>0</v>
      </c>
      <c r="E56" s="94">
        <v>0</v>
      </c>
    </row>
    <row r="57" spans="1:5" ht="14.25">
      <c r="A57" s="21">
        <v>30308</v>
      </c>
      <c r="B57" s="36" t="s">
        <v>138</v>
      </c>
      <c r="C57" s="94">
        <f t="shared" si="2"/>
        <v>0</v>
      </c>
      <c r="D57" s="94">
        <v>0</v>
      </c>
      <c r="E57" s="94">
        <v>0</v>
      </c>
    </row>
    <row r="58" spans="1:5" ht="14.25">
      <c r="A58" s="21">
        <v>30309</v>
      </c>
      <c r="B58" s="36" t="s">
        <v>139</v>
      </c>
      <c r="C58" s="94">
        <f t="shared" si="2"/>
        <v>0</v>
      </c>
      <c r="D58" s="94">
        <v>0</v>
      </c>
      <c r="E58" s="94">
        <v>0</v>
      </c>
    </row>
    <row r="59" spans="1:5" ht="14.25">
      <c r="A59" s="21">
        <v>30310</v>
      </c>
      <c r="B59" s="36" t="s">
        <v>140</v>
      </c>
      <c r="C59" s="94">
        <f t="shared" si="2"/>
        <v>0</v>
      </c>
      <c r="D59" s="94">
        <v>0</v>
      </c>
      <c r="E59" s="94">
        <v>0</v>
      </c>
    </row>
    <row r="60" spans="1:5" ht="14.25">
      <c r="A60" s="21">
        <v>30311</v>
      </c>
      <c r="B60" s="36" t="s">
        <v>141</v>
      </c>
      <c r="C60" s="94">
        <f t="shared" si="2"/>
        <v>0</v>
      </c>
      <c r="D60" s="94">
        <v>0</v>
      </c>
      <c r="E60" s="94">
        <v>0</v>
      </c>
    </row>
    <row r="61" spans="1:5" ht="14.25">
      <c r="A61" s="21">
        <v>30399</v>
      </c>
      <c r="B61" s="36" t="s">
        <v>142</v>
      </c>
      <c r="C61" s="94">
        <f t="shared" si="2"/>
        <v>0</v>
      </c>
      <c r="D61" s="94">
        <v>0</v>
      </c>
      <c r="E61" s="94">
        <v>0</v>
      </c>
    </row>
    <row r="62" spans="1:5" s="13" customFormat="1" ht="14.25">
      <c r="A62" s="16">
        <v>310</v>
      </c>
      <c r="B62" s="35" t="s">
        <v>143</v>
      </c>
      <c r="C62" s="93">
        <f>SUM(C63:C66)</f>
        <v>0</v>
      </c>
      <c r="D62" s="93">
        <f>SUM(D63:D66)</f>
        <v>0</v>
      </c>
      <c r="E62" s="93">
        <f>SUM(E63:E66)</f>
        <v>0</v>
      </c>
    </row>
    <row r="63" spans="1:5" ht="14.25">
      <c r="A63" s="21">
        <v>31002</v>
      </c>
      <c r="B63" s="36" t="s">
        <v>144</v>
      </c>
      <c r="C63" s="94">
        <f>D63+E63</f>
        <v>0</v>
      </c>
      <c r="D63" s="94">
        <v>0</v>
      </c>
      <c r="E63" s="94">
        <v>0</v>
      </c>
    </row>
    <row r="64" spans="1:5" ht="14.25">
      <c r="A64" s="21">
        <v>31003</v>
      </c>
      <c r="B64" s="36" t="s">
        <v>145</v>
      </c>
      <c r="C64" s="94">
        <f>D64+E64</f>
        <v>0</v>
      </c>
      <c r="D64" s="94">
        <v>0</v>
      </c>
      <c r="E64" s="94">
        <v>0</v>
      </c>
    </row>
    <row r="65" spans="1:5" ht="14.25">
      <c r="A65" s="21">
        <v>31007</v>
      </c>
      <c r="B65" s="36" t="s">
        <v>146</v>
      </c>
      <c r="C65" s="94">
        <f>D65+E65</f>
        <v>0</v>
      </c>
      <c r="D65" s="94">
        <v>0</v>
      </c>
      <c r="E65" s="94">
        <v>0</v>
      </c>
    </row>
    <row r="66" spans="1:5" ht="14.25">
      <c r="A66" s="21">
        <v>31099</v>
      </c>
      <c r="B66" s="36" t="s">
        <v>147</v>
      </c>
      <c r="C66" s="94">
        <f>D66+E66</f>
        <v>0</v>
      </c>
      <c r="D66" s="94">
        <v>0</v>
      </c>
      <c r="E66" s="94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6" width="8.50390625" style="30" customWidth="1"/>
    <col min="17" max="18" width="8.50390625" style="31" customWidth="1"/>
    <col min="19" max="16384" width="9.00390625" style="30" customWidth="1"/>
  </cols>
  <sheetData>
    <row r="1" ht="23.25" customHeight="1">
      <c r="A1" s="30" t="s">
        <v>148</v>
      </c>
    </row>
    <row r="2" spans="1:18" s="1" customFormat="1" ht="30.75" customHeight="1">
      <c r="A2" s="146" t="s">
        <v>149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47"/>
    </row>
    <row r="3" ht="20.25" customHeight="1"/>
    <row r="4" spans="1:18" s="29" customFormat="1" ht="24.75" customHeight="1">
      <c r="A4" s="142" t="s">
        <v>150</v>
      </c>
      <c r="B4" s="142"/>
      <c r="C4" s="142"/>
      <c r="D4" s="142"/>
      <c r="E4" s="142"/>
      <c r="F4" s="142"/>
      <c r="G4" s="142" t="s">
        <v>151</v>
      </c>
      <c r="H4" s="142"/>
      <c r="I4" s="142"/>
      <c r="J4" s="142"/>
      <c r="K4" s="142"/>
      <c r="L4" s="142"/>
      <c r="M4" s="142" t="s">
        <v>152</v>
      </c>
      <c r="N4" s="142"/>
      <c r="O4" s="142"/>
      <c r="P4" s="142"/>
      <c r="Q4" s="145"/>
      <c r="R4" s="145"/>
    </row>
    <row r="5" spans="1:18" s="29" customFormat="1" ht="24.75" customHeight="1">
      <c r="A5" s="142" t="s">
        <v>55</v>
      </c>
      <c r="B5" s="142" t="s">
        <v>153</v>
      </c>
      <c r="C5" s="142" t="s">
        <v>154</v>
      </c>
      <c r="D5" s="142"/>
      <c r="E5" s="142"/>
      <c r="F5" s="143" t="s">
        <v>118</v>
      </c>
      <c r="G5" s="142" t="s">
        <v>55</v>
      </c>
      <c r="H5" s="142" t="s">
        <v>153</v>
      </c>
      <c r="I5" s="142" t="s">
        <v>154</v>
      </c>
      <c r="J5" s="142"/>
      <c r="K5" s="142"/>
      <c r="L5" s="143" t="s">
        <v>118</v>
      </c>
      <c r="M5" s="142" t="s">
        <v>55</v>
      </c>
      <c r="N5" s="142" t="s">
        <v>153</v>
      </c>
      <c r="O5" s="142" t="s">
        <v>154</v>
      </c>
      <c r="P5" s="142"/>
      <c r="Q5" s="145"/>
      <c r="R5" s="145" t="s">
        <v>118</v>
      </c>
    </row>
    <row r="6" spans="1:18" s="29" customFormat="1" ht="51.75" customHeight="1">
      <c r="A6" s="142"/>
      <c r="B6" s="142"/>
      <c r="C6" s="32" t="s">
        <v>9</v>
      </c>
      <c r="D6" s="32" t="s">
        <v>155</v>
      </c>
      <c r="E6" s="32" t="s">
        <v>156</v>
      </c>
      <c r="F6" s="144"/>
      <c r="G6" s="142"/>
      <c r="H6" s="142"/>
      <c r="I6" s="32" t="s">
        <v>9</v>
      </c>
      <c r="J6" s="32" t="s">
        <v>155</v>
      </c>
      <c r="K6" s="32" t="s">
        <v>156</v>
      </c>
      <c r="L6" s="144"/>
      <c r="M6" s="142"/>
      <c r="N6" s="142"/>
      <c r="O6" s="32" t="s">
        <v>9</v>
      </c>
      <c r="P6" s="32" t="s">
        <v>155</v>
      </c>
      <c r="Q6" s="33" t="s">
        <v>156</v>
      </c>
      <c r="R6" s="145"/>
    </row>
    <row r="7" spans="1:18" s="97" customFormat="1" ht="36.75" customHeight="1">
      <c r="A7" s="95">
        <f>B7+C7+F7</f>
        <v>505</v>
      </c>
      <c r="B7" s="95">
        <v>0</v>
      </c>
      <c r="C7" s="95">
        <f>D7+E7</f>
        <v>485</v>
      </c>
      <c r="D7" s="95">
        <v>270</v>
      </c>
      <c r="E7" s="95">
        <v>215</v>
      </c>
      <c r="F7" s="95">
        <v>20</v>
      </c>
      <c r="G7" s="95">
        <f>H7+I7+L7</f>
        <v>324.69185600000003</v>
      </c>
      <c r="H7" s="95">
        <v>0</v>
      </c>
      <c r="I7" s="95">
        <f>J7+K7</f>
        <v>321.14335600000004</v>
      </c>
      <c r="J7" s="95">
        <v>160.055575</v>
      </c>
      <c r="K7" s="95">
        <v>161.087781</v>
      </c>
      <c r="L7" s="95">
        <v>3.5485</v>
      </c>
      <c r="M7" s="95">
        <f>N7+O7+R7</f>
        <v>235.25</v>
      </c>
      <c r="N7" s="95">
        <v>0</v>
      </c>
      <c r="O7" s="95">
        <f>P7+Q7</f>
        <v>215.25</v>
      </c>
      <c r="P7" s="95">
        <v>0</v>
      </c>
      <c r="Q7" s="96">
        <v>215.25</v>
      </c>
      <c r="R7" s="96">
        <v>20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9.00390625" style="22" customWidth="1"/>
    <col min="2" max="2" width="33.25390625" style="14" customWidth="1"/>
    <col min="3" max="9" width="14.375" style="98" customWidth="1"/>
    <col min="10" max="10" width="14.375" style="23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24" t="s">
        <v>157</v>
      </c>
    </row>
    <row r="2" spans="1:14" s="10" customFormat="1" ht="38.25" customHeight="1">
      <c r="A2" s="121" t="s">
        <v>158</v>
      </c>
      <c r="B2" s="121"/>
      <c r="C2" s="121"/>
      <c r="D2" s="121"/>
      <c r="E2" s="121"/>
      <c r="F2" s="121"/>
      <c r="G2" s="121"/>
      <c r="H2" s="121"/>
      <c r="I2" s="121"/>
      <c r="J2" s="121"/>
      <c r="K2" s="26"/>
      <c r="L2" s="26"/>
      <c r="M2" s="26"/>
      <c r="N2" s="26"/>
    </row>
    <row r="3" ht="14.25">
      <c r="J3" s="23" t="s">
        <v>3</v>
      </c>
    </row>
    <row r="4" spans="1:10" s="13" customFormat="1" ht="27.75" customHeight="1">
      <c r="A4" s="140" t="s">
        <v>45</v>
      </c>
      <c r="B4" s="140"/>
      <c r="C4" s="152" t="s">
        <v>74</v>
      </c>
      <c r="D4" s="152" t="s">
        <v>75</v>
      </c>
      <c r="E4" s="152"/>
      <c r="F4" s="152"/>
      <c r="G4" s="152"/>
      <c r="H4" s="152"/>
      <c r="I4" s="140" t="s">
        <v>76</v>
      </c>
      <c r="J4" s="140"/>
    </row>
    <row r="5" spans="1:10" s="13" customFormat="1" ht="19.5" customHeight="1">
      <c r="A5" s="158" t="s">
        <v>50</v>
      </c>
      <c r="B5" s="158" t="s">
        <v>51</v>
      </c>
      <c r="C5" s="152"/>
      <c r="D5" s="148" t="s">
        <v>55</v>
      </c>
      <c r="E5" s="153" t="s">
        <v>77</v>
      </c>
      <c r="F5" s="154"/>
      <c r="G5" s="155"/>
      <c r="H5" s="148" t="s">
        <v>78</v>
      </c>
      <c r="I5" s="148" t="s">
        <v>79</v>
      </c>
      <c r="J5" s="150" t="s">
        <v>80</v>
      </c>
    </row>
    <row r="6" spans="1:10" s="13" customFormat="1" ht="19.5" customHeight="1">
      <c r="A6" s="159"/>
      <c r="B6" s="159"/>
      <c r="C6" s="152"/>
      <c r="D6" s="149"/>
      <c r="E6" s="99" t="s">
        <v>9</v>
      </c>
      <c r="F6" s="99" t="s">
        <v>159</v>
      </c>
      <c r="G6" s="99" t="s">
        <v>160</v>
      </c>
      <c r="H6" s="149"/>
      <c r="I6" s="149"/>
      <c r="J6" s="151"/>
    </row>
    <row r="7" spans="1:10" s="13" customFormat="1" ht="19.5" customHeight="1">
      <c r="A7" s="156" t="s">
        <v>55</v>
      </c>
      <c r="B7" s="157"/>
      <c r="C7" s="100">
        <f aca="true" t="shared" si="0" ref="C7:I7">SUM(C8:C8)</f>
        <v>21.838054</v>
      </c>
      <c r="D7" s="100">
        <f t="shared" si="0"/>
        <v>0</v>
      </c>
      <c r="E7" s="100">
        <f t="shared" si="0"/>
        <v>0</v>
      </c>
      <c r="F7" s="100">
        <f t="shared" si="0"/>
        <v>0</v>
      </c>
      <c r="G7" s="100">
        <f t="shared" si="0"/>
        <v>0</v>
      </c>
      <c r="H7" s="100">
        <f t="shared" si="0"/>
        <v>0</v>
      </c>
      <c r="I7" s="100">
        <f t="shared" si="0"/>
        <v>-21.838054</v>
      </c>
      <c r="J7" s="27">
        <f>I7/C7</f>
        <v>-1</v>
      </c>
    </row>
    <row r="8" spans="1:10" ht="19.5" customHeight="1">
      <c r="A8" s="25">
        <v>2340299</v>
      </c>
      <c r="B8" s="25" t="s">
        <v>161</v>
      </c>
      <c r="C8" s="101">
        <v>21.838054</v>
      </c>
      <c r="D8" s="101">
        <f>E8+H8</f>
        <v>0</v>
      </c>
      <c r="E8" s="101">
        <f>F8+G8</f>
        <v>0</v>
      </c>
      <c r="F8" s="101">
        <v>0</v>
      </c>
      <c r="G8" s="101">
        <v>0</v>
      </c>
      <c r="H8" s="101">
        <v>0</v>
      </c>
      <c r="I8" s="102">
        <f>D8-C8</f>
        <v>-21.838054</v>
      </c>
      <c r="J8" s="28">
        <f>I8/C8</f>
        <v>-1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50" sqref="D50"/>
    </sheetView>
  </sheetViews>
  <sheetFormatPr defaultColWidth="9.00390625" defaultRowHeight="14.25"/>
  <cols>
    <col min="1" max="1" width="41.625" style="14" customWidth="1"/>
    <col min="2" max="2" width="20.00390625" style="103" customWidth="1"/>
    <col min="3" max="3" width="43.375" style="14" customWidth="1"/>
    <col min="4" max="4" width="15.00390625" style="103" customWidth="1"/>
    <col min="5" max="16384" width="9.00390625" style="14" customWidth="1"/>
  </cols>
  <sheetData>
    <row r="1" ht="30.75" customHeight="1">
      <c r="A1" s="14" t="s">
        <v>162</v>
      </c>
    </row>
    <row r="2" spans="1:4" ht="33.75" customHeight="1">
      <c r="A2" s="121" t="s">
        <v>163</v>
      </c>
      <c r="B2" s="121"/>
      <c r="C2" s="121"/>
      <c r="D2" s="121"/>
    </row>
    <row r="3" spans="3:4" ht="24.75" customHeight="1">
      <c r="C3" s="160" t="s">
        <v>164</v>
      </c>
      <c r="D3" s="160"/>
    </row>
    <row r="4" spans="1:4" ht="24.75" customHeight="1">
      <c r="A4" s="140" t="s">
        <v>4</v>
      </c>
      <c r="B4" s="140"/>
      <c r="C4" s="140" t="s">
        <v>5</v>
      </c>
      <c r="D4" s="140"/>
    </row>
    <row r="5" spans="1:4" ht="24.75" customHeight="1">
      <c r="A5" s="16" t="s">
        <v>165</v>
      </c>
      <c r="B5" s="92" t="s">
        <v>7</v>
      </c>
      <c r="C5" s="16" t="s">
        <v>165</v>
      </c>
      <c r="D5" s="92" t="s">
        <v>7</v>
      </c>
    </row>
    <row r="6" spans="1:4" ht="24.75" customHeight="1">
      <c r="A6" s="20" t="s">
        <v>166</v>
      </c>
      <c r="B6" s="94">
        <f>B7+B10</f>
        <v>818.82</v>
      </c>
      <c r="C6" s="20" t="s">
        <v>167</v>
      </c>
      <c r="D6" s="94">
        <f>D7+D10</f>
        <v>818.82</v>
      </c>
    </row>
    <row r="7" spans="1:4" ht="24.75" customHeight="1">
      <c r="A7" s="20" t="s">
        <v>168</v>
      </c>
      <c r="B7" s="94">
        <f>B8+B9</f>
        <v>818.82</v>
      </c>
      <c r="C7" s="20" t="s">
        <v>169</v>
      </c>
      <c r="D7" s="94">
        <f>D8+D9</f>
        <v>818.82</v>
      </c>
    </row>
    <row r="8" spans="1:4" ht="24.75" customHeight="1">
      <c r="A8" s="20" t="s">
        <v>170</v>
      </c>
      <c r="B8" s="104">
        <v>818.82</v>
      </c>
      <c r="C8" s="20" t="s">
        <v>171</v>
      </c>
      <c r="D8" s="104">
        <v>818.82</v>
      </c>
    </row>
    <row r="9" spans="1:4" ht="24.75" customHeight="1">
      <c r="A9" s="20" t="s">
        <v>172</v>
      </c>
      <c r="B9" s="94">
        <v>0</v>
      </c>
      <c r="C9" s="20" t="s">
        <v>173</v>
      </c>
      <c r="D9" s="94">
        <v>0</v>
      </c>
    </row>
    <row r="10" spans="1:4" ht="24.75" customHeight="1">
      <c r="A10" s="20" t="s">
        <v>174</v>
      </c>
      <c r="B10" s="94">
        <f>B11+B12</f>
        <v>0</v>
      </c>
      <c r="C10" s="20" t="s">
        <v>175</v>
      </c>
      <c r="D10" s="94">
        <f>D11+D12</f>
        <v>0</v>
      </c>
    </row>
    <row r="11" spans="1:4" ht="24.75" customHeight="1">
      <c r="A11" s="20" t="s">
        <v>170</v>
      </c>
      <c r="B11" s="94">
        <v>0</v>
      </c>
      <c r="C11" s="20" t="s">
        <v>176</v>
      </c>
      <c r="D11" s="94">
        <v>0</v>
      </c>
    </row>
    <row r="12" spans="1:4" ht="24.75" customHeight="1">
      <c r="A12" s="20" t="s">
        <v>172</v>
      </c>
      <c r="B12" s="94">
        <v>0</v>
      </c>
      <c r="C12" s="20" t="s">
        <v>177</v>
      </c>
      <c r="D12" s="94">
        <v>0</v>
      </c>
    </row>
    <row r="13" spans="1:4" ht="24.75" customHeight="1">
      <c r="A13" s="20" t="s">
        <v>178</v>
      </c>
      <c r="B13" s="94">
        <f>B14+B15</f>
        <v>0</v>
      </c>
      <c r="C13" s="20" t="s">
        <v>179</v>
      </c>
      <c r="D13" s="94">
        <f>D14+D17</f>
        <v>0</v>
      </c>
    </row>
    <row r="14" spans="1:4" ht="24.75" customHeight="1">
      <c r="A14" s="20" t="s">
        <v>180</v>
      </c>
      <c r="B14" s="94">
        <v>0</v>
      </c>
      <c r="C14" s="20" t="s">
        <v>169</v>
      </c>
      <c r="D14" s="105">
        <f>D15+D16</f>
        <v>0</v>
      </c>
    </row>
    <row r="15" spans="1:4" ht="24.75" customHeight="1">
      <c r="A15" s="20" t="s">
        <v>181</v>
      </c>
      <c r="B15" s="94">
        <v>0</v>
      </c>
      <c r="C15" s="20" t="s">
        <v>171</v>
      </c>
      <c r="D15" s="94">
        <v>0</v>
      </c>
    </row>
    <row r="16" spans="1:4" ht="24.75" customHeight="1">
      <c r="A16" s="20" t="s">
        <v>182</v>
      </c>
      <c r="B16" s="94">
        <v>0</v>
      </c>
      <c r="C16" s="20" t="s">
        <v>173</v>
      </c>
      <c r="D16" s="94">
        <v>0</v>
      </c>
    </row>
    <row r="17" spans="1:4" ht="24.75" customHeight="1">
      <c r="A17" s="20" t="s">
        <v>183</v>
      </c>
      <c r="B17" s="94">
        <v>0</v>
      </c>
      <c r="C17" s="20" t="s">
        <v>175</v>
      </c>
      <c r="D17" s="106">
        <f>D18+D19</f>
        <v>0</v>
      </c>
    </row>
    <row r="18" spans="1:4" ht="24.75" customHeight="1">
      <c r="A18" s="20" t="s">
        <v>184</v>
      </c>
      <c r="B18" s="94">
        <v>0</v>
      </c>
      <c r="C18" s="20" t="s">
        <v>176</v>
      </c>
      <c r="D18" s="94">
        <v>0</v>
      </c>
    </row>
    <row r="19" spans="1:4" ht="24.75" customHeight="1">
      <c r="A19" s="20" t="s">
        <v>185</v>
      </c>
      <c r="B19" s="94">
        <v>0</v>
      </c>
      <c r="C19" s="20" t="s">
        <v>177</v>
      </c>
      <c r="D19" s="94">
        <v>0</v>
      </c>
    </row>
    <row r="20" spans="1:4" ht="24.75" customHeight="1">
      <c r="A20" s="20" t="s">
        <v>186</v>
      </c>
      <c r="B20" s="94">
        <f>B21+B22</f>
        <v>0</v>
      </c>
      <c r="C20" s="20" t="s">
        <v>187</v>
      </c>
      <c r="D20" s="94">
        <v>0</v>
      </c>
    </row>
    <row r="21" spans="1:4" ht="24.75" customHeight="1">
      <c r="A21" s="20" t="s">
        <v>188</v>
      </c>
      <c r="B21" s="94">
        <v>0</v>
      </c>
      <c r="C21" s="20" t="s">
        <v>189</v>
      </c>
      <c r="D21" s="94">
        <v>0</v>
      </c>
    </row>
    <row r="22" spans="1:4" ht="24.75" customHeight="1">
      <c r="A22" s="20" t="s">
        <v>190</v>
      </c>
      <c r="B22" s="94">
        <v>0</v>
      </c>
      <c r="C22" s="20" t="s">
        <v>191</v>
      </c>
      <c r="D22" s="94">
        <v>0</v>
      </c>
    </row>
    <row r="23" spans="1:4" ht="24.75" customHeight="1">
      <c r="A23" s="20" t="s">
        <v>192</v>
      </c>
      <c r="B23" s="94">
        <v>0</v>
      </c>
      <c r="C23" s="20" t="s">
        <v>193</v>
      </c>
      <c r="D23" s="94">
        <v>0</v>
      </c>
    </row>
    <row r="24" spans="1:4" ht="24.75" customHeight="1">
      <c r="A24" s="20" t="s">
        <v>194</v>
      </c>
      <c r="B24" s="94">
        <v>0</v>
      </c>
      <c r="C24" s="20" t="s">
        <v>195</v>
      </c>
      <c r="D24" s="94">
        <v>0</v>
      </c>
    </row>
    <row r="25" spans="1:4" ht="24.75" customHeight="1">
      <c r="A25" s="20"/>
      <c r="B25" s="94"/>
      <c r="C25" s="20" t="s">
        <v>196</v>
      </c>
      <c r="D25" s="94">
        <v>0</v>
      </c>
    </row>
    <row r="26" spans="1:4" s="13" customFormat="1" ht="24.75" customHeight="1">
      <c r="A26" s="16" t="s">
        <v>197</v>
      </c>
      <c r="B26" s="93">
        <f>B6+B13+B16+B17+B18+B19+B20+B23+B24</f>
        <v>818.82</v>
      </c>
      <c r="C26" s="16" t="s">
        <v>198</v>
      </c>
      <c r="D26" s="93">
        <f>D6+D13+D20+D21+D22+D23+D24+D25</f>
        <v>818.82</v>
      </c>
    </row>
    <row r="27" spans="1:4" ht="24.75" customHeight="1">
      <c r="A27" s="21"/>
      <c r="B27" s="94"/>
      <c r="C27" s="21"/>
      <c r="D27" s="94"/>
    </row>
    <row r="28" spans="1:4" ht="24.75" customHeight="1">
      <c r="A28" s="20" t="s">
        <v>199</v>
      </c>
      <c r="B28" s="94">
        <f>B29+B32</f>
        <v>0</v>
      </c>
      <c r="C28" s="20" t="s">
        <v>200</v>
      </c>
      <c r="D28" s="94">
        <f>D29+D32+D35+D38+D41+D42</f>
        <v>0</v>
      </c>
    </row>
    <row r="29" spans="1:4" ht="24.75" customHeight="1">
      <c r="A29" s="20" t="s">
        <v>201</v>
      </c>
      <c r="B29" s="94">
        <f>B30+B31</f>
        <v>0</v>
      </c>
      <c r="C29" s="20" t="s">
        <v>201</v>
      </c>
      <c r="D29" s="94">
        <f>SUM(D30:D31)</f>
        <v>0</v>
      </c>
    </row>
    <row r="30" spans="1:4" ht="24.75" customHeight="1">
      <c r="A30" s="20" t="s">
        <v>202</v>
      </c>
      <c r="B30" s="94">
        <v>0</v>
      </c>
      <c r="C30" s="20" t="s">
        <v>202</v>
      </c>
      <c r="D30" s="94">
        <v>0</v>
      </c>
    </row>
    <row r="31" spans="1:4" ht="24.75" customHeight="1">
      <c r="A31" s="20" t="s">
        <v>203</v>
      </c>
      <c r="B31" s="94">
        <v>0</v>
      </c>
      <c r="C31" s="20" t="s">
        <v>203</v>
      </c>
      <c r="D31" s="94">
        <v>0</v>
      </c>
    </row>
    <row r="32" spans="1:4" ht="24.75" customHeight="1">
      <c r="A32" s="20" t="s">
        <v>204</v>
      </c>
      <c r="B32" s="94">
        <f>B33+B34</f>
        <v>0</v>
      </c>
      <c r="C32" s="20" t="s">
        <v>205</v>
      </c>
      <c r="D32" s="94">
        <f>SUM(D33:D34)</f>
        <v>0</v>
      </c>
    </row>
    <row r="33" spans="1:4" ht="24.75" customHeight="1">
      <c r="A33" s="20" t="s">
        <v>206</v>
      </c>
      <c r="B33" s="94">
        <v>0</v>
      </c>
      <c r="C33" s="20" t="s">
        <v>202</v>
      </c>
      <c r="D33" s="94">
        <v>0</v>
      </c>
    </row>
    <row r="34" spans="1:4" ht="24.75" customHeight="1">
      <c r="A34" s="20" t="s">
        <v>207</v>
      </c>
      <c r="B34" s="94">
        <v>0</v>
      </c>
      <c r="C34" s="20" t="s">
        <v>203</v>
      </c>
      <c r="D34" s="94">
        <v>0</v>
      </c>
    </row>
    <row r="35" spans="1:4" ht="24.75" customHeight="1">
      <c r="A35" s="20" t="s">
        <v>208</v>
      </c>
      <c r="B35" s="94">
        <f>B36+B39</f>
        <v>0</v>
      </c>
      <c r="C35" s="20" t="s">
        <v>209</v>
      </c>
      <c r="D35" s="94">
        <f>SUM(D36:D37)</f>
        <v>0</v>
      </c>
    </row>
    <row r="36" spans="1:4" ht="24.75" customHeight="1">
      <c r="A36" s="20" t="s">
        <v>210</v>
      </c>
      <c r="B36" s="94">
        <f>B37+B38</f>
        <v>0</v>
      </c>
      <c r="C36" s="20" t="s">
        <v>206</v>
      </c>
      <c r="D36" s="94">
        <v>0</v>
      </c>
    </row>
    <row r="37" spans="1:4" ht="24.75" customHeight="1">
      <c r="A37" s="20" t="s">
        <v>202</v>
      </c>
      <c r="B37" s="94">
        <v>0</v>
      </c>
      <c r="C37" s="20" t="s">
        <v>207</v>
      </c>
      <c r="D37" s="94">
        <v>0</v>
      </c>
    </row>
    <row r="38" spans="1:4" ht="24.75" customHeight="1">
      <c r="A38" s="20" t="s">
        <v>203</v>
      </c>
      <c r="B38" s="94">
        <v>0</v>
      </c>
      <c r="C38" s="20" t="s">
        <v>211</v>
      </c>
      <c r="D38" s="94">
        <f>SUM(D39:D40)</f>
        <v>0</v>
      </c>
    </row>
    <row r="39" spans="1:4" ht="24.75" customHeight="1">
      <c r="A39" s="20" t="s">
        <v>212</v>
      </c>
      <c r="B39" s="94">
        <f>B40+B41</f>
        <v>0</v>
      </c>
      <c r="C39" s="20" t="s">
        <v>206</v>
      </c>
      <c r="D39" s="94">
        <v>0</v>
      </c>
    </row>
    <row r="40" spans="1:4" ht="24.75" customHeight="1">
      <c r="A40" s="20" t="s">
        <v>206</v>
      </c>
      <c r="B40" s="94">
        <v>0</v>
      </c>
      <c r="C40" s="20" t="s">
        <v>207</v>
      </c>
      <c r="D40" s="94">
        <v>0</v>
      </c>
    </row>
    <row r="41" spans="1:4" ht="24.75" customHeight="1">
      <c r="A41" s="20" t="s">
        <v>207</v>
      </c>
      <c r="B41" s="94">
        <v>0</v>
      </c>
      <c r="C41" s="20" t="s">
        <v>213</v>
      </c>
      <c r="D41" s="94">
        <v>0</v>
      </c>
    </row>
    <row r="42" spans="1:4" ht="24.75" customHeight="1">
      <c r="A42" s="20" t="s">
        <v>214</v>
      </c>
      <c r="B42" s="94">
        <v>0</v>
      </c>
      <c r="C42" s="20" t="s">
        <v>215</v>
      </c>
      <c r="D42" s="94">
        <v>0</v>
      </c>
    </row>
    <row r="43" spans="1:4" ht="24.75" customHeight="1">
      <c r="A43" s="20" t="s">
        <v>216</v>
      </c>
      <c r="B43" s="94">
        <v>0</v>
      </c>
      <c r="C43" s="20"/>
      <c r="D43" s="94"/>
    </row>
    <row r="44" spans="1:4" ht="21.75" customHeight="1">
      <c r="A44" s="20"/>
      <c r="B44" s="94"/>
      <c r="C44" s="20"/>
      <c r="D44" s="94"/>
    </row>
    <row r="45" spans="1:4" s="13" customFormat="1" ht="25.5" customHeight="1">
      <c r="A45" s="16" t="s">
        <v>41</v>
      </c>
      <c r="B45" s="93">
        <f>B26+B28+B35</f>
        <v>818.82</v>
      </c>
      <c r="C45" s="16" t="s">
        <v>42</v>
      </c>
      <c r="D45" s="93">
        <f>D26+D28</f>
        <v>818.82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6" width="10.875" style="15" customWidth="1"/>
    <col min="17" max="17" width="12.75390625" style="15" customWidth="1"/>
    <col min="18" max="16384" width="9.00390625" style="15" customWidth="1"/>
  </cols>
  <sheetData>
    <row r="1" ht="14.25">
      <c r="A1" s="15" t="s">
        <v>217</v>
      </c>
    </row>
    <row r="2" spans="1:17" s="10" customFormat="1" ht="28.5" customHeight="1">
      <c r="A2" s="121" t="s">
        <v>218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5:17" s="11" customFormat="1" ht="23.25" customHeight="1">
      <c r="O3" s="18" t="s">
        <v>3</v>
      </c>
      <c r="P3" s="18"/>
      <c r="Q3" s="18"/>
    </row>
    <row r="4" spans="1:17" s="12" customFormat="1" ht="27" customHeight="1">
      <c r="A4" s="140" t="s">
        <v>197</v>
      </c>
      <c r="B4" s="140" t="s">
        <v>219</v>
      </c>
      <c r="C4" s="140"/>
      <c r="D4" s="140"/>
      <c r="E4" s="140" t="s">
        <v>220</v>
      </c>
      <c r="F4" s="140"/>
      <c r="G4" s="140"/>
      <c r="H4" s="140" t="s">
        <v>221</v>
      </c>
      <c r="I4" s="140" t="s">
        <v>222</v>
      </c>
      <c r="J4" s="140" t="s">
        <v>223</v>
      </c>
      <c r="K4" s="140" t="s">
        <v>224</v>
      </c>
      <c r="L4" s="140" t="s">
        <v>225</v>
      </c>
      <c r="M4" s="140"/>
      <c r="N4" s="140"/>
      <c r="O4" s="140" t="s">
        <v>226</v>
      </c>
      <c r="P4" s="140" t="s">
        <v>227</v>
      </c>
      <c r="Q4" s="19"/>
    </row>
    <row r="5" spans="1:17" s="12" customFormat="1" ht="24.75" customHeight="1">
      <c r="A5" s="140"/>
      <c r="B5" s="140" t="s">
        <v>9</v>
      </c>
      <c r="C5" s="140" t="s">
        <v>228</v>
      </c>
      <c r="D5" s="140" t="s">
        <v>229</v>
      </c>
      <c r="E5" s="140" t="s">
        <v>9</v>
      </c>
      <c r="F5" s="17" t="s">
        <v>230</v>
      </c>
      <c r="G5" s="17"/>
      <c r="H5" s="140"/>
      <c r="I5" s="140"/>
      <c r="J5" s="140"/>
      <c r="K5" s="140"/>
      <c r="L5" s="140" t="s">
        <v>9</v>
      </c>
      <c r="M5" s="140" t="s">
        <v>231</v>
      </c>
      <c r="N5" s="140" t="s">
        <v>232</v>
      </c>
      <c r="O5" s="140"/>
      <c r="P5" s="140"/>
      <c r="Q5" s="19"/>
    </row>
    <row r="6" spans="1:17" s="13" customFormat="1" ht="54.75" customHeight="1">
      <c r="A6" s="140"/>
      <c r="B6" s="140"/>
      <c r="C6" s="140"/>
      <c r="D6" s="140"/>
      <c r="E6" s="140"/>
      <c r="F6" s="16" t="s">
        <v>233</v>
      </c>
      <c r="G6" s="16" t="s">
        <v>49</v>
      </c>
      <c r="H6" s="140"/>
      <c r="I6" s="140"/>
      <c r="J6" s="140"/>
      <c r="K6" s="140"/>
      <c r="L6" s="140"/>
      <c r="M6" s="140"/>
      <c r="N6" s="140"/>
      <c r="O6" s="140"/>
      <c r="P6" s="140"/>
      <c r="Q6" s="19"/>
    </row>
    <row r="7" spans="1:17" s="90" customFormat="1" ht="45.75" customHeight="1">
      <c r="A7" s="107">
        <f>B7+E7+H7+I7+J7+K7+L7+O7+P7</f>
        <v>818.82</v>
      </c>
      <c r="B7" s="107">
        <f>C7+D7</f>
        <v>818.82</v>
      </c>
      <c r="C7" s="65">
        <v>818.82</v>
      </c>
      <c r="D7" s="107">
        <v>0</v>
      </c>
      <c r="E7" s="107">
        <f>F7+G7</f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f>M7+N7</f>
        <v>0</v>
      </c>
      <c r="M7" s="107">
        <v>0</v>
      </c>
      <c r="N7" s="107">
        <v>0</v>
      </c>
      <c r="O7" s="107">
        <v>0</v>
      </c>
      <c r="P7" s="107">
        <v>0</v>
      </c>
      <c r="Q7" s="108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