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0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<sst xmlns="http://schemas.openxmlformats.org/spreadsheetml/2006/main" count="426" uniqueCount="282">
  <si>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</si>
  <si>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</si>
  <si>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</si>
  <si>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</si>
  <si>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</si>
  <si>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</si>
  <si>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</si>
  <si>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</si>
  <si>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</si>
  <si>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</si>
  <si>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</si>
  <si>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</si>
  <si>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</si>
  <si>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</si>
  <si>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</si>
  <si>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</si>
  <si>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</si>
  <si>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</si>
  <si>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</si>
  <si>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</si>
  <si>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</si>
  <si>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</si>
  <si>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</si>
  <si>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</si>
  <si>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</si>
  <si>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</si>
  <si>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</si>
  <si>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</si>
  <si>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</si>
  <si>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</si>
  <si>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</si>
  <si>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</si>
  <si>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</si>
  <si>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</si>
  <si>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</si>
  <si>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</si>
  <si>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</si>
  <si>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</si>
  <si>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</si>
  <si>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</si>
  <si>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</si>
  <si>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</si>
  <si>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</si>
  <si>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</si>
  <si>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</si>
  <si>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</si>
  <si>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</si>
  <si>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</si>
  <si>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</si>
  <si>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</si>
  <si>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</si>
  <si>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</si>
  <si>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</si>
  <si>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</si>
  <si>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</si>
  <si>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</si>
  <si>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</si>
  <si>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</si>
  <si>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</si>
  <si>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</si>
  <si>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</si>
  <si>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</si>
  <si>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</si>
  <si>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</si>
  <si>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</si>
  <si>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</si>
  <si>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2110401</t>
  </si>
  <si>
    <t>生态保护</t>
  </si>
  <si>
    <t>2110501</t>
  </si>
  <si>
    <t>森林管护</t>
  </si>
  <si>
    <t>2110502</t>
  </si>
  <si>
    <t>社会保险补助</t>
  </si>
  <si>
    <t>2110602</t>
  </si>
  <si>
    <t>退耕现金</t>
  </si>
  <si>
    <t>2110699</t>
  </si>
  <si>
    <t>其他退耕还林还草支出</t>
  </si>
  <si>
    <t>2130108</t>
  </si>
  <si>
    <t>病虫害控制</t>
  </si>
  <si>
    <t>2130205</t>
  </si>
  <si>
    <t>森林资源培育</t>
  </si>
  <si>
    <t>2130207</t>
  </si>
  <si>
    <t>森林资源管理</t>
  </si>
  <si>
    <t>2130209</t>
  </si>
  <si>
    <t>森林生态效益补偿</t>
  </si>
  <si>
    <t>2130211</t>
  </si>
  <si>
    <t>动植物保护</t>
  </si>
  <si>
    <t>2130234</t>
  </si>
  <si>
    <t>林业草原防灾减灾</t>
  </si>
  <si>
    <t>2200101</t>
  </si>
  <si>
    <t>行政运行</t>
  </si>
  <si>
    <t>2200150</t>
  </si>
  <si>
    <t>事业运行</t>
  </si>
  <si>
    <t>2210201</t>
  </si>
  <si>
    <t>住房公积金</t>
  </si>
  <si>
    <t>2210203</t>
  </si>
  <si>
    <t>购房补贴</t>
  </si>
  <si>
    <t>2240601</t>
  </si>
  <si>
    <t>地质灾害防治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</si>
  <si>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</si>
  <si>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</si>
  <si>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</si>
  <si>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</si>
  <si>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</si>
  <si>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</si>
  <si>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</si>
  <si>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</si>
  <si>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</si>
  <si>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</si>
  <si>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</si>
  <si>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</si>
  <si>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</si>
  <si>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</si>
  <si>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</si>
  <si>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</si>
  <si>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</si>
  <si>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</si>
  <si>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</si>
  <si>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</si>
  <si>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</si>
  <si>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</si>
  <si>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</si>
  <si>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</si>
  <si>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</si>
  <si>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</si>
  <si>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</si>
  <si>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</si>
  <si>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</si>
  <si>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</si>
  <si>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</si>
  <si>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</si>
  <si>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</si>
  <si>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</si>
  <si>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</si>
  <si>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</si>
  <si>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</si>
  <si>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</si>
  <si>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</si>
  <si>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</si>
  <si>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</si>
  <si>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</si>
  <si>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</si>
  <si>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</si>
  <si>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</si>
  <si>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</si>
  <si>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</si>
  <si>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</si>
  <si>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</si>
  <si>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</si>
  <si>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</si>
  <si>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</si>
  <si>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</si>
  <si>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</si>
  <si>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</si>
  <si>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</si>
  <si>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</si>
  <si>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</si>
  <si>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</si>
  <si>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</si>
  <si>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</si>
  <si>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</si>
  <si>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</si>
  <si>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</si>
  <si>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</si>
  <si>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</si>
  <si>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</si>
  <si>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</si>
  <si>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</si>
  <si>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</si>
  <si>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</si>
  <si>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</si>
  <si>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</si>
  <si>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</si>
  <si>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</si>
  <si>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</si>
  <si>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</si>
  <si>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</si>
  <si>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</si>
  <si>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</si>
  <si>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</si>
  <si>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</si>
  <si>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</si>
  <si>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</si>
  <si>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</si>
  <si>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</si>
  <si>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</si>
  <si>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</si>
  <si>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 xml:space="preserve">  征地和拆迁补偿支出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</si>
  <si>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</si>
  <si>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</si>
  <si>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</si>
  <si>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</si>
  <si>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</si>
  <si>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</si>
  <si>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</si>
  <si>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</si>
  <si>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</si>
  <si>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</si>
  <si>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</si>
  <si>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</si>
  <si>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</si>
  <si>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</si>
  <si>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</si>
  <si>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</si>
  <si>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</si>
  <si>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</si>
  <si>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</si>
  <si>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</si>
  <si>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</si>
  <si>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</si>
  <si>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</si>
  <si>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</si>
  <si>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</si>
  <si>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</si>
  <si>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</si>
  <si>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</si>
  <si>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</si>
  <si>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</si>
  <si>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</si>
  <si>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</si>
  <si>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</si>
  <si>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</si>
  <si>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</si>
  <si>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</si>
  <si>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</si>
  <si>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</si>
  <si>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</si>
  <si>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</si>
  <si>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</si>
  <si>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</si>
  <si>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</si>
  <si>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</si>
  <si>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</si>
  <si>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</si>
  <si>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</si>
  <si>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</si>
  <si>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</si>
  <si>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</si>
  <si>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</si>
  <si>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</si>
  <si>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</si>
  <si>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</si>
  <si>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</si>
  <si>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</si>
  <si>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</si>
  <si>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</si>
  <si>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</si>
  <si>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</si>
  <si>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</si>
  <si>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</si>
  <si>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</si>
  <si>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</si>
  <si>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</si>
  <si>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</si>
  <si>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</si>
  <si>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</si>
  <si>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</si>
  <si>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</si>
  <si>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</si>
  <si>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</si>
  <si>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</si>
  <si>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</si>
  <si>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</si>
  <si>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</si>
  <si>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</si>
  <si>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</si>
  <si>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</si>
  <si>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</si>
  <si>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</si>
  <si>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</si>
  <si>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</si>
  <si>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</si>
  <si>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</si>
  <si>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</si>
  <si>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</si>
  <si>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</si>
  <si>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</si>
  <si>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</si>
  <si>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</si>
  <si>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</si>
  <si>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</si>
  <si>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</si>
  <si>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本表为空表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</si>
</sst>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;[Red]0.000000"/>
    <numFmt numFmtId="178" formatCode="_(\$* #,##0_);_(\$* \(#,##0\);_(\$* &quot;-&quot;_);_(@_)"/>
    <numFmt numFmtId="179" formatCode="_(* #,##0.00_);_(* \(#,##0.00\);_(* &quot;-&quot;??_);_(@_)"/>
    <numFmt numFmtId="180" formatCode="_(* #,##0_);_(* \(#,##0\);_(* &quot;-&quot;_);_(@_)"/>
    <numFmt numFmtId="181" formatCode="_(\$* #,##0.00_);_(\$* \(#,##0.00\);_(\$* &quot;-&quot;??_);_(@_)"/>
    <numFmt numFmtId="182" formatCode="#,##0.0000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0" fontId="53" fillId="0" borderId="0" xfId="0" applyNumberFormat="1" applyFont="1" applyAlignment="1">
      <alignment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55" fillId="0" borderId="12" xfId="41" applyNumberFormat="1" applyFont="1" applyBorder="1" applyAlignment="1" applyProtection="1">
      <alignment horizontal="right" vertical="center" wrapText="1"/>
      <protection/>
    </xf>
    <xf numFmtId="0" fontId="55" fillId="0" borderId="11" xfId="41" applyNumberFormat="1" applyFont="1" applyBorder="1" applyAlignment="1" applyProtection="1">
      <alignment horizontal="right" vertical="center" wrapText="1"/>
      <protection/>
    </xf>
    <xf numFmtId="0" fontId="55" fillId="0" borderId="11" xfId="41" applyNumberFormat="1" applyFont="1" applyBorder="1" applyAlignment="1" applyProtection="1">
      <alignment vertical="center" wrapText="1"/>
      <protection/>
    </xf>
    <xf numFmtId="0" fontId="55" fillId="0" borderId="13" xfId="41" applyNumberFormat="1" applyFont="1" applyBorder="1" applyAlignment="1" applyProtection="1">
      <alignment vertical="center" wrapText="1"/>
      <protection/>
    </xf>
    <xf numFmtId="0" fontId="55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right" vertical="center" wrapText="1"/>
    </xf>
    <xf numFmtId="176" fontId="58" fillId="0" borderId="11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60" fillId="0" borderId="11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1" fillId="0" borderId="11" xfId="0" applyNumberFormat="1" applyFont="1" applyFill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left" vertical="center" wrapText="1"/>
    </xf>
    <xf numFmtId="176" fontId="6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right" vertical="center" wrapText="1"/>
    </xf>
    <xf numFmtId="176" fontId="62" fillId="0" borderId="15" xfId="0" applyNumberFormat="1" applyFont="1" applyFill="1" applyBorder="1" applyAlignment="1">
      <alignment horizontal="right" vertical="center" wrapText="1"/>
    </xf>
    <xf numFmtId="10" fontId="62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176" fontId="56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54" fillId="0" borderId="11" xfId="0" applyNumberFormat="1" applyFont="1" applyFill="1" applyBorder="1" applyAlignment="1">
      <alignment vertical="center" wrapText="1"/>
    </xf>
    <xf numFmtId="176" fontId="54" fillId="0" borderId="15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6" fontId="61" fillId="0" borderId="11" xfId="0" applyNumberFormat="1" applyFont="1" applyFill="1" applyBorder="1" applyAlignment="1">
      <alignment horizontal="right" vertical="center"/>
    </xf>
    <xf numFmtId="0" fontId="54" fillId="0" borderId="11" xfId="0" applyNumberFormat="1" applyFont="1" applyFill="1" applyBorder="1" applyAlignment="1">
      <alignment horizontal="left" vertical="center"/>
    </xf>
    <xf numFmtId="0" fontId="54" fillId="0" borderId="11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55" fillId="0" borderId="16" xfId="0" applyFont="1" applyFill="1" applyBorder="1" applyAlignment="1">
      <alignment horizontal="left" vertical="center" wrapText="1"/>
    </xf>
    <xf numFmtId="176" fontId="55" fillId="0" borderId="17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20" xfId="41" applyNumberFormat="1" applyFont="1" applyBorder="1" applyAlignment="1" applyProtection="1">
      <alignment horizontal="center" vertical="center" wrapText="1"/>
      <protection/>
    </xf>
    <xf numFmtId="0" fontId="12" fillId="0" borderId="15" xfId="41" applyNumberFormat="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12" fillId="0" borderId="22" xfId="41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Q2" sqref="Q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8"/>
      <c r="C1" s="108"/>
      <c r="D1" s="108"/>
      <c r="E1" s="108"/>
      <c r="F1" s="108"/>
      <c r="G1" s="108"/>
      <c r="H1" s="108"/>
      <c r="I1" s="108"/>
      <c r="J1" s="108"/>
    </row>
    <row r="2" spans="2:10" ht="164.25" customHeight="1">
      <c r="B2" s="109" t="s">
        <v>0</v>
      </c>
      <c r="C2" s="110"/>
      <c r="D2" s="110"/>
      <c r="E2" s="110"/>
      <c r="F2" s="110"/>
      <c r="G2" s="110"/>
      <c r="H2" s="110"/>
      <c r="I2" s="110"/>
      <c r="J2" s="11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259</v>
      </c>
    </row>
    <row r="2" spans="1:9" s="1" customFormat="1" ht="36.75" customHeight="1">
      <c r="A2" s="130" t="s">
        <v>260</v>
      </c>
      <c r="B2" s="130"/>
      <c r="C2" s="130"/>
      <c r="D2" s="130"/>
      <c r="E2" s="130"/>
      <c r="F2" s="130"/>
      <c r="G2" s="130"/>
      <c r="H2" s="130"/>
      <c r="I2" s="130"/>
    </row>
    <row r="3" ht="27" customHeight="1">
      <c r="I3" t="s">
        <v>3</v>
      </c>
    </row>
    <row r="5" spans="1:9" s="15" customFormat="1" ht="39" customHeight="1">
      <c r="A5" s="17" t="s">
        <v>223</v>
      </c>
      <c r="B5" s="17" t="s">
        <v>261</v>
      </c>
      <c r="C5" s="17" t="s">
        <v>262</v>
      </c>
      <c r="D5" s="17" t="s">
        <v>263</v>
      </c>
      <c r="E5" s="18" t="s">
        <v>264</v>
      </c>
      <c r="F5" s="18" t="s">
        <v>265</v>
      </c>
      <c r="G5" s="18" t="s">
        <v>266</v>
      </c>
      <c r="H5" s="18" t="s">
        <v>267</v>
      </c>
      <c r="I5" s="18" t="s">
        <v>268</v>
      </c>
    </row>
    <row r="6" spans="1:9" s="16" customFormat="1" ht="24.75" customHeight="1">
      <c r="A6" s="19">
        <f>SUM(B6:I6)</f>
        <v>15126.82</v>
      </c>
      <c r="B6" s="20">
        <v>148.15</v>
      </c>
      <c r="C6" s="20">
        <v>14978.67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  <row r="7" spans="1:9" ht="14.25">
      <c r="A7" s="21"/>
      <c r="B7" s="21"/>
      <c r="C7" s="21"/>
      <c r="D7" s="21"/>
      <c r="E7" s="21"/>
      <c r="F7" s="21"/>
      <c r="G7" s="21"/>
      <c r="H7" s="21"/>
      <c r="I7" s="21"/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269</v>
      </c>
    </row>
    <row r="2" spans="1:27" s="1" customFormat="1" ht="32.25" customHeight="1">
      <c r="A2" s="142" t="s">
        <v>270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"/>
      <c r="Z2" s="14"/>
      <c r="AA2" s="14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43" t="s">
        <v>3</v>
      </c>
      <c r="X3" s="143"/>
      <c r="Y3" s="143"/>
      <c r="Z3" s="143"/>
    </row>
    <row r="4" spans="1:24" s="3" customFormat="1" ht="21.75" customHeight="1">
      <c r="A4" s="150" t="s">
        <v>271</v>
      </c>
      <c r="B4" s="150"/>
      <c r="C4" s="150" t="s">
        <v>272</v>
      </c>
      <c r="D4" s="150"/>
      <c r="E4" s="150" t="s">
        <v>273</v>
      </c>
      <c r="F4" s="150" t="s">
        <v>274</v>
      </c>
      <c r="G4" s="150" t="s">
        <v>275</v>
      </c>
      <c r="H4" s="150" t="s">
        <v>276</v>
      </c>
      <c r="I4" s="151" t="s">
        <v>113</v>
      </c>
      <c r="J4" s="144" t="s">
        <v>277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52" t="s">
        <v>278</v>
      </c>
    </row>
    <row r="5" spans="1:24" s="3" customFormat="1" ht="21.75" customHeight="1">
      <c r="A5" s="150"/>
      <c r="B5" s="150"/>
      <c r="C5" s="150"/>
      <c r="D5" s="150"/>
      <c r="E5" s="150"/>
      <c r="F5" s="150"/>
      <c r="G5" s="150"/>
      <c r="H5" s="150"/>
      <c r="I5" s="151"/>
      <c r="J5" s="145" t="s">
        <v>279</v>
      </c>
      <c r="K5" s="146"/>
      <c r="L5" s="146"/>
      <c r="M5" s="146"/>
      <c r="N5" s="146"/>
      <c r="O5" s="146"/>
      <c r="P5" s="147"/>
      <c r="Q5" s="145" t="s">
        <v>280</v>
      </c>
      <c r="R5" s="146"/>
      <c r="S5" s="146"/>
      <c r="T5" s="146"/>
      <c r="U5" s="146"/>
      <c r="V5" s="146"/>
      <c r="W5" s="147"/>
      <c r="X5" s="154"/>
    </row>
    <row r="6" spans="1:24" s="3" customFormat="1" ht="21.75" customHeight="1">
      <c r="A6" s="148" t="s">
        <v>50</v>
      </c>
      <c r="B6" s="148" t="s">
        <v>51</v>
      </c>
      <c r="C6" s="148" t="s">
        <v>50</v>
      </c>
      <c r="D6" s="148" t="s">
        <v>51</v>
      </c>
      <c r="E6" s="150"/>
      <c r="F6" s="150"/>
      <c r="G6" s="150"/>
      <c r="H6" s="150"/>
      <c r="I6" s="151"/>
      <c r="J6" s="152" t="s">
        <v>55</v>
      </c>
      <c r="K6" s="145" t="s">
        <v>10</v>
      </c>
      <c r="L6" s="146"/>
      <c r="M6" s="147"/>
      <c r="N6" s="145" t="s">
        <v>11</v>
      </c>
      <c r="O6" s="146"/>
      <c r="P6" s="147"/>
      <c r="Q6" s="152" t="s">
        <v>55</v>
      </c>
      <c r="R6" s="145" t="s">
        <v>10</v>
      </c>
      <c r="S6" s="146"/>
      <c r="T6" s="147"/>
      <c r="U6" s="145" t="s">
        <v>11</v>
      </c>
      <c r="V6" s="146"/>
      <c r="W6" s="147"/>
      <c r="X6" s="154"/>
    </row>
    <row r="7" spans="1:24" s="3" customFormat="1" ht="21.75" customHeight="1">
      <c r="A7" s="149"/>
      <c r="B7" s="149"/>
      <c r="C7" s="149"/>
      <c r="D7" s="149"/>
      <c r="E7" s="150"/>
      <c r="F7" s="150"/>
      <c r="G7" s="150"/>
      <c r="H7" s="150"/>
      <c r="I7" s="151"/>
      <c r="J7" s="153"/>
      <c r="K7" s="8" t="s">
        <v>9</v>
      </c>
      <c r="L7" s="8" t="s">
        <v>103</v>
      </c>
      <c r="M7" s="8" t="s">
        <v>104</v>
      </c>
      <c r="N7" s="8" t="s">
        <v>9</v>
      </c>
      <c r="O7" s="8" t="s">
        <v>103</v>
      </c>
      <c r="P7" s="8" t="s">
        <v>104</v>
      </c>
      <c r="Q7" s="153"/>
      <c r="R7" s="8" t="s">
        <v>9</v>
      </c>
      <c r="S7" s="8" t="s">
        <v>103</v>
      </c>
      <c r="T7" s="8" t="s">
        <v>104</v>
      </c>
      <c r="U7" s="8" t="s">
        <v>9</v>
      </c>
      <c r="V7" s="8" t="s">
        <v>103</v>
      </c>
      <c r="W7" s="8" t="s">
        <v>104</v>
      </c>
      <c r="X7" s="153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/>
      <c r="J9" s="10"/>
      <c r="K9" s="10"/>
      <c r="L9" s="11"/>
      <c r="M9" s="11"/>
      <c r="N9" s="10"/>
      <c r="O9" s="11"/>
      <c r="P9" s="11"/>
      <c r="Q9" s="10"/>
      <c r="R9" s="10"/>
      <c r="S9" s="11"/>
      <c r="T9" s="11"/>
      <c r="U9" s="10"/>
      <c r="V9" s="11"/>
      <c r="W9" s="11"/>
      <c r="X9" s="11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/>
      <c r="J10" s="10"/>
      <c r="K10" s="10"/>
      <c r="L10" s="11"/>
      <c r="M10" s="11"/>
      <c r="N10" s="10"/>
      <c r="O10" s="11"/>
      <c r="P10" s="11"/>
      <c r="Q10" s="10"/>
      <c r="R10" s="10"/>
      <c r="S10" s="11"/>
      <c r="T10" s="11"/>
      <c r="U10" s="10"/>
      <c r="V10" s="11"/>
      <c r="W10" s="11"/>
      <c r="X10" s="11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/>
      <c r="J11" s="10"/>
      <c r="K11" s="10"/>
      <c r="L11" s="11"/>
      <c r="M11" s="11"/>
      <c r="N11" s="10"/>
      <c r="O11" s="11"/>
      <c r="P11" s="11"/>
      <c r="Q11" s="10"/>
      <c r="R11" s="10"/>
      <c r="S11" s="11"/>
      <c r="T11" s="11"/>
      <c r="U11" s="10"/>
      <c r="V11" s="11"/>
      <c r="W11" s="11"/>
      <c r="X11" s="11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9"/>
      <c r="J12" s="10"/>
      <c r="K12" s="10"/>
      <c r="L12" s="11"/>
      <c r="M12" s="11"/>
      <c r="N12" s="10"/>
      <c r="O12" s="11"/>
      <c r="P12" s="11"/>
      <c r="Q12" s="10"/>
      <c r="R12" s="10"/>
      <c r="S12" s="11"/>
      <c r="T12" s="11"/>
      <c r="U12" s="10"/>
      <c r="V12" s="11"/>
      <c r="W12" s="11"/>
      <c r="X12" s="11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9"/>
      <c r="J13" s="10"/>
      <c r="K13" s="10"/>
      <c r="L13" s="12"/>
      <c r="M13" s="12"/>
      <c r="N13" s="10"/>
      <c r="O13" s="12"/>
      <c r="P13" s="12"/>
      <c r="Q13" s="10"/>
      <c r="R13" s="10"/>
      <c r="S13" s="12"/>
      <c r="T13" s="12"/>
      <c r="U13" s="10"/>
      <c r="V13" s="12"/>
      <c r="W13" s="12"/>
      <c r="X13" s="12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9"/>
      <c r="J14" s="10"/>
      <c r="K14" s="10"/>
      <c r="L14" s="13"/>
      <c r="M14" s="13"/>
      <c r="N14" s="10"/>
      <c r="O14" s="13"/>
      <c r="P14" s="13"/>
      <c r="Q14" s="10"/>
      <c r="R14" s="10"/>
      <c r="S14" s="13"/>
      <c r="T14" s="13"/>
      <c r="U14" s="10"/>
      <c r="V14" s="13"/>
      <c r="W14" s="13"/>
      <c r="X14" s="13"/>
    </row>
    <row r="16" ht="14.25">
      <c r="A16" t="s">
        <v>281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E15" sqref="E15:E27"/>
    </sheetView>
  </sheetViews>
  <sheetFormatPr defaultColWidth="9.00390625" defaultRowHeight="14.25"/>
  <cols>
    <col min="1" max="1" width="33.75390625" style="27" customWidth="1"/>
    <col min="2" max="2" width="15.125" style="58" customWidth="1"/>
    <col min="3" max="3" width="30.125" style="27" customWidth="1"/>
    <col min="4" max="6" width="15.125" style="58" customWidth="1"/>
    <col min="7" max="16384" width="9.00390625" style="27" customWidth="1"/>
  </cols>
  <sheetData>
    <row r="1" ht="21" customHeight="1">
      <c r="A1" s="27" t="s">
        <v>1</v>
      </c>
    </row>
    <row r="2" spans="1:6" s="22" customFormat="1" ht="28.5" customHeight="1">
      <c r="A2" s="112" t="s">
        <v>2</v>
      </c>
      <c r="B2" s="112"/>
      <c r="C2" s="112"/>
      <c r="D2" s="112"/>
      <c r="E2" s="112"/>
      <c r="F2" s="112"/>
    </row>
    <row r="3" spans="2:6" s="23" customFormat="1" ht="17.25" customHeight="1">
      <c r="B3" s="94"/>
      <c r="C3" s="95"/>
      <c r="D3" s="94"/>
      <c r="E3" s="94"/>
      <c r="F3" s="94" t="s">
        <v>3</v>
      </c>
    </row>
    <row r="4" spans="1:6" s="25" customFormat="1" ht="17.25" customHeight="1">
      <c r="A4" s="113" t="s">
        <v>4</v>
      </c>
      <c r="B4" s="113"/>
      <c r="C4" s="113" t="s">
        <v>5</v>
      </c>
      <c r="D4" s="113"/>
      <c r="E4" s="113"/>
      <c r="F4" s="113"/>
    </row>
    <row r="5" spans="1:6" s="24" customFormat="1" ht="24.75" customHeight="1">
      <c r="A5" s="114" t="s">
        <v>6</v>
      </c>
      <c r="B5" s="115" t="s">
        <v>7</v>
      </c>
      <c r="C5" s="114" t="s">
        <v>8</v>
      </c>
      <c r="D5" s="114" t="s">
        <v>7</v>
      </c>
      <c r="E5" s="114"/>
      <c r="F5" s="114"/>
    </row>
    <row r="6" spans="1:6" s="24" customFormat="1" ht="27.75" customHeight="1">
      <c r="A6" s="114"/>
      <c r="B6" s="116"/>
      <c r="C6" s="114"/>
      <c r="D6" s="96" t="s">
        <v>9</v>
      </c>
      <c r="E6" s="96" t="s">
        <v>10</v>
      </c>
      <c r="F6" s="96" t="s">
        <v>11</v>
      </c>
    </row>
    <row r="7" spans="1:6" s="23" customFormat="1" ht="24.75" customHeight="1">
      <c r="A7" s="97" t="s">
        <v>12</v>
      </c>
      <c r="B7" s="98">
        <f>SUM(B8:B9)</f>
        <v>15126.82</v>
      </c>
      <c r="C7" s="97" t="s">
        <v>13</v>
      </c>
      <c r="D7" s="98">
        <f>SUM(D8:D28)</f>
        <v>15126.819</v>
      </c>
      <c r="E7" s="98">
        <f>SUM(E8:E28)</f>
        <v>15126.819</v>
      </c>
      <c r="F7" s="98">
        <f>SUM(F8:F28)</f>
        <v>0</v>
      </c>
    </row>
    <row r="8" spans="1:6" s="23" customFormat="1" ht="24.75" customHeight="1">
      <c r="A8" s="99" t="s">
        <v>14</v>
      </c>
      <c r="B8" s="100">
        <v>15126.82</v>
      </c>
      <c r="C8" s="99" t="s">
        <v>15</v>
      </c>
      <c r="D8" s="100">
        <f>E8+F8</f>
        <v>0</v>
      </c>
      <c r="E8" s="100">
        <v>0</v>
      </c>
      <c r="F8" s="100">
        <v>0</v>
      </c>
    </row>
    <row r="9" spans="1:6" s="23" customFormat="1" ht="24.75" customHeight="1">
      <c r="A9" s="99" t="s">
        <v>16</v>
      </c>
      <c r="B9" s="100">
        <v>0</v>
      </c>
      <c r="C9" s="99" t="s">
        <v>17</v>
      </c>
      <c r="D9" s="100">
        <f aca="true" t="shared" si="0" ref="D9:D28">E9+F9</f>
        <v>0</v>
      </c>
      <c r="E9" s="100">
        <v>0</v>
      </c>
      <c r="F9" s="100">
        <v>0</v>
      </c>
    </row>
    <row r="10" spans="1:6" s="23" customFormat="1" ht="24.75" customHeight="1">
      <c r="A10" s="99"/>
      <c r="B10" s="100"/>
      <c r="C10" s="99" t="s">
        <v>18</v>
      </c>
      <c r="D10" s="100">
        <f t="shared" si="0"/>
        <v>0</v>
      </c>
      <c r="E10" s="100">
        <v>0</v>
      </c>
      <c r="F10" s="100">
        <v>0</v>
      </c>
    </row>
    <row r="11" spans="1:6" s="23" customFormat="1" ht="24.75" customHeight="1">
      <c r="A11" s="99"/>
      <c r="B11" s="100"/>
      <c r="C11" s="99" t="s">
        <v>19</v>
      </c>
      <c r="D11" s="100">
        <f t="shared" si="0"/>
        <v>0</v>
      </c>
      <c r="E11" s="100">
        <v>0</v>
      </c>
      <c r="F11" s="100">
        <v>0</v>
      </c>
    </row>
    <row r="12" spans="1:6" s="23" customFormat="1" ht="24.75" customHeight="1">
      <c r="A12" s="99"/>
      <c r="B12" s="100"/>
      <c r="C12" s="99" t="s">
        <v>20</v>
      </c>
      <c r="D12" s="100">
        <f t="shared" si="0"/>
        <v>0</v>
      </c>
      <c r="E12" s="100">
        <v>0</v>
      </c>
      <c r="F12" s="100">
        <v>0</v>
      </c>
    </row>
    <row r="13" spans="1:6" s="23" customFormat="1" ht="24.75" customHeight="1">
      <c r="A13" s="99"/>
      <c r="B13" s="100"/>
      <c r="C13" s="99" t="s">
        <v>21</v>
      </c>
      <c r="D13" s="100">
        <f t="shared" si="0"/>
        <v>0</v>
      </c>
      <c r="E13" s="100">
        <v>0</v>
      </c>
      <c r="F13" s="100">
        <v>0</v>
      </c>
    </row>
    <row r="14" spans="1:6" s="23" customFormat="1" ht="24.75" customHeight="1">
      <c r="A14" s="99"/>
      <c r="B14" s="100"/>
      <c r="C14" s="99" t="s">
        <v>22</v>
      </c>
      <c r="D14" s="100">
        <f t="shared" si="0"/>
        <v>0</v>
      </c>
      <c r="E14" s="100">
        <v>0</v>
      </c>
      <c r="F14" s="100">
        <v>0</v>
      </c>
    </row>
    <row r="15" spans="1:6" s="23" customFormat="1" ht="24.75" customHeight="1">
      <c r="A15" s="99"/>
      <c r="B15" s="100"/>
      <c r="C15" s="99" t="s">
        <v>23</v>
      </c>
      <c r="D15" s="100">
        <f t="shared" si="0"/>
        <v>257.07</v>
      </c>
      <c r="E15" s="100">
        <v>257.07</v>
      </c>
      <c r="F15" s="100">
        <v>0</v>
      </c>
    </row>
    <row r="16" spans="1:6" s="23" customFormat="1" ht="24.75" customHeight="1">
      <c r="A16" s="99"/>
      <c r="B16" s="100"/>
      <c r="C16" s="99" t="s">
        <v>24</v>
      </c>
      <c r="D16" s="100">
        <f t="shared" si="0"/>
        <v>144.71</v>
      </c>
      <c r="E16" s="100">
        <v>144.71</v>
      </c>
      <c r="F16" s="100">
        <v>0</v>
      </c>
    </row>
    <row r="17" spans="1:6" s="23" customFormat="1" ht="24.75" customHeight="1">
      <c r="A17" s="99"/>
      <c r="B17" s="100"/>
      <c r="C17" s="99" t="s">
        <v>25</v>
      </c>
      <c r="D17" s="100">
        <f t="shared" si="0"/>
        <v>4043.879</v>
      </c>
      <c r="E17" s="100">
        <v>4043.879</v>
      </c>
      <c r="F17" s="100">
        <v>0</v>
      </c>
    </row>
    <row r="18" spans="1:6" s="23" customFormat="1" ht="24.75" customHeight="1">
      <c r="A18" s="99"/>
      <c r="B18" s="100"/>
      <c r="C18" s="99" t="s">
        <v>26</v>
      </c>
      <c r="D18" s="100">
        <f t="shared" si="0"/>
        <v>0</v>
      </c>
      <c r="E18" s="100">
        <v>0</v>
      </c>
      <c r="F18" s="100">
        <v>0</v>
      </c>
    </row>
    <row r="19" spans="1:6" s="23" customFormat="1" ht="24.75" customHeight="1">
      <c r="A19" s="99"/>
      <c r="B19" s="100"/>
      <c r="C19" s="99" t="s">
        <v>27</v>
      </c>
      <c r="D19" s="100">
        <f t="shared" si="0"/>
        <v>8733.1</v>
      </c>
      <c r="E19" s="100">
        <v>8733.1</v>
      </c>
      <c r="F19" s="100">
        <v>0</v>
      </c>
    </row>
    <row r="20" spans="1:6" s="23" customFormat="1" ht="24.75" customHeight="1">
      <c r="A20" s="99"/>
      <c r="B20" s="100"/>
      <c r="C20" s="99" t="s">
        <v>28</v>
      </c>
      <c r="D20" s="100">
        <f t="shared" si="0"/>
        <v>0</v>
      </c>
      <c r="E20" s="100">
        <v>0</v>
      </c>
      <c r="F20" s="100">
        <v>0</v>
      </c>
    </row>
    <row r="21" spans="1:6" s="23" customFormat="1" ht="24.75" customHeight="1">
      <c r="A21" s="99"/>
      <c r="B21" s="100"/>
      <c r="C21" s="99" t="s">
        <v>29</v>
      </c>
      <c r="D21" s="100">
        <f t="shared" si="0"/>
        <v>0</v>
      </c>
      <c r="E21" s="100">
        <v>0</v>
      </c>
      <c r="F21" s="100">
        <v>0</v>
      </c>
    </row>
    <row r="22" spans="1:6" s="23" customFormat="1" ht="24.75" customHeight="1">
      <c r="A22" s="99"/>
      <c r="B22" s="100"/>
      <c r="C22" s="99" t="s">
        <v>30</v>
      </c>
      <c r="D22" s="100">
        <f t="shared" si="0"/>
        <v>0</v>
      </c>
      <c r="E22" s="100">
        <v>0</v>
      </c>
      <c r="F22" s="100">
        <v>0</v>
      </c>
    </row>
    <row r="23" spans="1:6" s="23" customFormat="1" ht="24.75" customHeight="1">
      <c r="A23" s="99"/>
      <c r="B23" s="100"/>
      <c r="C23" s="99" t="s">
        <v>31</v>
      </c>
      <c r="D23" s="100">
        <f t="shared" si="0"/>
        <v>0</v>
      </c>
      <c r="E23" s="100">
        <v>0</v>
      </c>
      <c r="F23" s="100">
        <v>0</v>
      </c>
    </row>
    <row r="24" spans="1:6" s="23" customFormat="1" ht="24.75" customHeight="1">
      <c r="A24" s="99"/>
      <c r="B24" s="100"/>
      <c r="C24" s="99" t="s">
        <v>32</v>
      </c>
      <c r="D24" s="100">
        <f t="shared" si="0"/>
        <v>1713.84</v>
      </c>
      <c r="E24" s="100">
        <v>1713.84</v>
      </c>
      <c r="F24" s="100">
        <v>0</v>
      </c>
    </row>
    <row r="25" spans="1:6" s="23" customFormat="1" ht="24.75" customHeight="1">
      <c r="A25" s="99"/>
      <c r="B25" s="100"/>
      <c r="C25" s="99" t="s">
        <v>33</v>
      </c>
      <c r="D25" s="100">
        <f t="shared" si="0"/>
        <v>224.22</v>
      </c>
      <c r="E25" s="100">
        <v>224.22</v>
      </c>
      <c r="F25" s="100">
        <v>0</v>
      </c>
    </row>
    <row r="26" spans="1:6" s="23" customFormat="1" ht="24.75" customHeight="1">
      <c r="A26" s="99"/>
      <c r="B26" s="100"/>
      <c r="C26" s="99" t="s">
        <v>34</v>
      </c>
      <c r="D26" s="100">
        <f t="shared" si="0"/>
        <v>0</v>
      </c>
      <c r="E26" s="100">
        <v>0</v>
      </c>
      <c r="F26" s="100">
        <v>0</v>
      </c>
    </row>
    <row r="27" spans="1:6" s="23" customFormat="1" ht="24.75" customHeight="1">
      <c r="A27" s="99"/>
      <c r="B27" s="100"/>
      <c r="C27" s="82" t="s">
        <v>35</v>
      </c>
      <c r="D27" s="100">
        <f t="shared" si="0"/>
        <v>10</v>
      </c>
      <c r="E27" s="100">
        <v>10</v>
      </c>
      <c r="F27" s="100">
        <v>0</v>
      </c>
    </row>
    <row r="28" spans="1:6" s="23" customFormat="1" ht="24.75" customHeight="1">
      <c r="A28" s="99"/>
      <c r="B28" s="100"/>
      <c r="C28" s="99" t="s">
        <v>36</v>
      </c>
      <c r="D28" s="100">
        <f t="shared" si="0"/>
        <v>0</v>
      </c>
      <c r="E28" s="100">
        <v>0</v>
      </c>
      <c r="F28" s="100">
        <v>0</v>
      </c>
    </row>
    <row r="29" spans="1:6" s="23" customFormat="1" ht="24.75" customHeight="1">
      <c r="A29" s="96" t="s">
        <v>37</v>
      </c>
      <c r="B29" s="101">
        <f>B7</f>
        <v>15126.82</v>
      </c>
      <c r="C29" s="102" t="s">
        <v>38</v>
      </c>
      <c r="D29" s="103">
        <v>15126.82</v>
      </c>
      <c r="E29" s="103">
        <f>E7</f>
        <v>15126.819</v>
      </c>
      <c r="F29" s="103">
        <f>F7</f>
        <v>0</v>
      </c>
    </row>
    <row r="30" spans="1:6" s="23" customFormat="1" ht="24.75" customHeight="1">
      <c r="A30" s="104" t="s">
        <v>39</v>
      </c>
      <c r="B30" s="105">
        <f>SUM(B31:B32)</f>
        <v>0</v>
      </c>
      <c r="C30" s="104" t="s">
        <v>40</v>
      </c>
      <c r="D30" s="105">
        <v>0</v>
      </c>
      <c r="E30" s="105">
        <f>SUM(E31:E32)</f>
        <v>0</v>
      </c>
      <c r="F30" s="105">
        <f>SUM(F31:F32)</f>
        <v>0</v>
      </c>
    </row>
    <row r="31" spans="1:6" s="23" customFormat="1" ht="24.75" customHeight="1">
      <c r="A31" s="99" t="s">
        <v>14</v>
      </c>
      <c r="B31" s="100">
        <v>0</v>
      </c>
      <c r="C31" s="99" t="s">
        <v>14</v>
      </c>
      <c r="D31" s="100">
        <f>E31+F31</f>
        <v>0</v>
      </c>
      <c r="E31" s="100">
        <v>0</v>
      </c>
      <c r="F31" s="100">
        <v>0</v>
      </c>
    </row>
    <row r="32" spans="1:6" s="23" customFormat="1" ht="24.75" customHeight="1">
      <c r="A32" s="99" t="s">
        <v>16</v>
      </c>
      <c r="B32" s="100">
        <v>0</v>
      </c>
      <c r="C32" s="106" t="s">
        <v>16</v>
      </c>
      <c r="D32" s="107">
        <f>E32+F32</f>
        <v>0</v>
      </c>
      <c r="E32" s="100">
        <v>0</v>
      </c>
      <c r="F32" s="100">
        <v>0</v>
      </c>
    </row>
    <row r="33" spans="1:6" s="23" customFormat="1" ht="24.75" customHeight="1">
      <c r="A33" s="96" t="s">
        <v>41</v>
      </c>
      <c r="B33" s="101">
        <f>B29+B30</f>
        <v>15126.82</v>
      </c>
      <c r="C33" s="102" t="s">
        <v>42</v>
      </c>
      <c r="D33" s="101">
        <f>D29+D30</f>
        <v>15126.82</v>
      </c>
      <c r="E33" s="101">
        <f>E29+E30</f>
        <v>15126.819</v>
      </c>
      <c r="F33" s="103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2.50390625" style="45" customWidth="1"/>
    <col min="2" max="2" width="34.25390625" style="45" customWidth="1"/>
    <col min="3" max="12" width="12.25390625" style="58" customWidth="1"/>
    <col min="13" max="16384" width="9.00390625" style="27" customWidth="1"/>
  </cols>
  <sheetData>
    <row r="1" ht="29.25" customHeight="1">
      <c r="A1" s="45" t="s">
        <v>43</v>
      </c>
    </row>
    <row r="2" spans="1:12" s="22" customFormat="1" ht="31.5" customHeight="1">
      <c r="A2" s="112" t="s">
        <v>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83" customFormat="1" ht="31.5" customHeight="1">
      <c r="A3" s="85"/>
      <c r="B3" s="85"/>
      <c r="C3" s="86"/>
      <c r="D3" s="87"/>
      <c r="E3" s="85"/>
      <c r="F3" s="86"/>
      <c r="G3" s="86"/>
      <c r="H3" s="86"/>
      <c r="I3" s="86"/>
      <c r="J3" s="86"/>
      <c r="K3" s="86"/>
      <c r="L3" s="86" t="s">
        <v>3</v>
      </c>
    </row>
    <row r="4" spans="1:12" s="24" customFormat="1" ht="30" customHeight="1">
      <c r="A4" s="117" t="s">
        <v>45</v>
      </c>
      <c r="B4" s="117"/>
      <c r="C4" s="117" t="s">
        <v>46</v>
      </c>
      <c r="D4" s="118" t="s">
        <v>47</v>
      </c>
      <c r="E4" s="119"/>
      <c r="F4" s="119"/>
      <c r="G4" s="119"/>
      <c r="H4" s="118" t="s">
        <v>48</v>
      </c>
      <c r="I4" s="119"/>
      <c r="J4" s="119"/>
      <c r="K4" s="119"/>
      <c r="L4" s="122" t="s">
        <v>49</v>
      </c>
    </row>
    <row r="5" spans="1:12" s="24" customFormat="1" ht="58.5" customHeight="1">
      <c r="A5" s="88" t="s">
        <v>50</v>
      </c>
      <c r="B5" s="88" t="s">
        <v>51</v>
      </c>
      <c r="C5" s="117"/>
      <c r="D5" s="90" t="s">
        <v>9</v>
      </c>
      <c r="E5" s="89" t="s">
        <v>52</v>
      </c>
      <c r="F5" s="89" t="s">
        <v>53</v>
      </c>
      <c r="G5" s="90" t="s">
        <v>54</v>
      </c>
      <c r="H5" s="90" t="s">
        <v>9</v>
      </c>
      <c r="I5" s="89" t="s">
        <v>52</v>
      </c>
      <c r="J5" s="90" t="s">
        <v>53</v>
      </c>
      <c r="K5" s="90" t="s">
        <v>54</v>
      </c>
      <c r="L5" s="123"/>
    </row>
    <row r="6" spans="1:12" s="84" customFormat="1" ht="30.75" customHeight="1">
      <c r="A6" s="120" t="s">
        <v>55</v>
      </c>
      <c r="B6" s="121"/>
      <c r="C6" s="91">
        <f>SUM(C7:C27)</f>
        <v>15126.819</v>
      </c>
      <c r="D6" s="91">
        <f>SUM(D7:D27)</f>
        <v>15126.819</v>
      </c>
      <c r="E6" s="91">
        <f>SUM(E7:E27)</f>
        <v>2822.819</v>
      </c>
      <c r="F6" s="91">
        <f>SUM(F7:F27)</f>
        <v>12304</v>
      </c>
      <c r="G6" s="91">
        <f aca="true" t="shared" si="0" ref="G6:L6">SUM(G7:G12)</f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</row>
    <row r="7" spans="1:12" s="23" customFormat="1" ht="24.75" customHeight="1">
      <c r="A7" s="92" t="s">
        <v>56</v>
      </c>
      <c r="B7" s="93" t="s">
        <v>57</v>
      </c>
      <c r="C7" s="57">
        <v>43.47</v>
      </c>
      <c r="D7" s="57">
        <v>43.47</v>
      </c>
      <c r="E7" s="57">
        <v>43.47</v>
      </c>
      <c r="F7" s="57">
        <f>SUM(G7:I7)</f>
        <v>0</v>
      </c>
      <c r="G7" s="57">
        <f aca="true" t="shared" si="1" ref="G7:G27">SUM(H7:J7)</f>
        <v>0</v>
      </c>
      <c r="H7" s="57">
        <f aca="true" t="shared" si="2" ref="H7:H27">SUM(I7:K7)</f>
        <v>0</v>
      </c>
      <c r="I7" s="57">
        <f>SUM(J7:L7)</f>
        <v>0</v>
      </c>
      <c r="J7" s="57">
        <f>SUM(K7:M7)</f>
        <v>0</v>
      </c>
      <c r="K7" s="57">
        <f>SUM(L7:N7)</f>
        <v>0</v>
      </c>
      <c r="L7" s="57">
        <f>SUM(M7:O7)</f>
        <v>0</v>
      </c>
    </row>
    <row r="8" spans="1:12" s="23" customFormat="1" ht="24.75" customHeight="1">
      <c r="A8" s="92" t="s">
        <v>58</v>
      </c>
      <c r="B8" s="93" t="s">
        <v>59</v>
      </c>
      <c r="C8" s="57">
        <v>142.4</v>
      </c>
      <c r="D8" s="57">
        <v>142.4</v>
      </c>
      <c r="E8" s="57">
        <v>142.4</v>
      </c>
      <c r="F8" s="57">
        <f>SUM(G8:I8)</f>
        <v>0</v>
      </c>
      <c r="G8" s="57">
        <f t="shared" si="1"/>
        <v>0</v>
      </c>
      <c r="H8" s="57">
        <f t="shared" si="2"/>
        <v>0</v>
      </c>
      <c r="I8" s="57">
        <f>SUM(J8:L8)</f>
        <v>0</v>
      </c>
      <c r="J8" s="57">
        <f>SUM(K8:M8)</f>
        <v>0</v>
      </c>
      <c r="K8" s="57">
        <f>SUM(L8:N8)</f>
        <v>0</v>
      </c>
      <c r="L8" s="57">
        <f>SUM(M8:O8)</f>
        <v>0</v>
      </c>
    </row>
    <row r="9" spans="1:12" s="23" customFormat="1" ht="24.75" customHeight="1">
      <c r="A9" s="92" t="s">
        <v>60</v>
      </c>
      <c r="B9" s="93" t="s">
        <v>61</v>
      </c>
      <c r="C9" s="57">
        <v>71.2</v>
      </c>
      <c r="D9" s="57">
        <v>71.2</v>
      </c>
      <c r="E9" s="57">
        <v>71.2</v>
      </c>
      <c r="F9" s="57">
        <f>SUM(G9:I9)</f>
        <v>0</v>
      </c>
      <c r="G9" s="57">
        <f t="shared" si="1"/>
        <v>0</v>
      </c>
      <c r="H9" s="57">
        <f t="shared" si="2"/>
        <v>0</v>
      </c>
      <c r="I9" s="57">
        <f>SUM(J9:L9)</f>
        <v>0</v>
      </c>
      <c r="J9" s="57">
        <f>SUM(K9:M9)</f>
        <v>0</v>
      </c>
      <c r="K9" s="57">
        <f>SUM(L9:N9)</f>
        <v>0</v>
      </c>
      <c r="L9" s="57">
        <f>SUM(M9:O9)</f>
        <v>0</v>
      </c>
    </row>
    <row r="10" spans="1:12" s="23" customFormat="1" ht="24.75" customHeight="1">
      <c r="A10" s="92" t="s">
        <v>62</v>
      </c>
      <c r="B10" s="93" t="s">
        <v>63</v>
      </c>
      <c r="C10" s="57">
        <v>78.32</v>
      </c>
      <c r="D10" s="57">
        <v>78.32</v>
      </c>
      <c r="E10" s="57">
        <v>78.32</v>
      </c>
      <c r="F10" s="57">
        <f>SUM(G10:I10)</f>
        <v>0</v>
      </c>
      <c r="G10" s="57">
        <f t="shared" si="1"/>
        <v>0</v>
      </c>
      <c r="H10" s="57">
        <f t="shared" si="2"/>
        <v>0</v>
      </c>
      <c r="I10" s="57">
        <f>SUM(J10:L10)</f>
        <v>0</v>
      </c>
      <c r="J10" s="57">
        <f>SUM(K10:M10)</f>
        <v>0</v>
      </c>
      <c r="K10" s="57">
        <f>SUM(L10:N10)</f>
        <v>0</v>
      </c>
      <c r="L10" s="57">
        <f>SUM(M10:O10)</f>
        <v>0</v>
      </c>
    </row>
    <row r="11" spans="1:12" s="23" customFormat="1" ht="24.75" customHeight="1">
      <c r="A11" s="92" t="s">
        <v>64</v>
      </c>
      <c r="B11" s="93" t="s">
        <v>65</v>
      </c>
      <c r="C11" s="57">
        <v>66.39</v>
      </c>
      <c r="D11" s="57">
        <v>66.39</v>
      </c>
      <c r="E11" s="57">
        <v>66.39</v>
      </c>
      <c r="F11" s="57">
        <f>SUM(G11:I11)</f>
        <v>0</v>
      </c>
      <c r="G11" s="57">
        <f t="shared" si="1"/>
        <v>0</v>
      </c>
      <c r="H11" s="57">
        <f t="shared" si="2"/>
        <v>0</v>
      </c>
      <c r="I11" s="57">
        <f>SUM(J11:L11)</f>
        <v>0</v>
      </c>
      <c r="J11" s="57">
        <f>SUM(K11:M11)</f>
        <v>0</v>
      </c>
      <c r="K11" s="57">
        <f>SUM(L11:N11)</f>
        <v>0</v>
      </c>
      <c r="L11" s="57">
        <f>SUM(M11:O11)</f>
        <v>0</v>
      </c>
    </row>
    <row r="12" spans="1:12" s="23" customFormat="1" ht="24.75" customHeight="1">
      <c r="A12" s="92" t="s">
        <v>66</v>
      </c>
      <c r="B12" s="93" t="s">
        <v>67</v>
      </c>
      <c r="C12" s="57">
        <v>1980</v>
      </c>
      <c r="D12" s="57">
        <v>1980</v>
      </c>
      <c r="E12" s="57">
        <v>0</v>
      </c>
      <c r="F12" s="57">
        <v>1980</v>
      </c>
      <c r="G12" s="57">
        <f t="shared" si="1"/>
        <v>0</v>
      </c>
      <c r="H12" s="57">
        <f t="shared" si="2"/>
        <v>0</v>
      </c>
      <c r="I12" s="57">
        <f>SUM(J12:L12)</f>
        <v>0</v>
      </c>
      <c r="J12" s="57">
        <f>SUM(K12:M12)</f>
        <v>0</v>
      </c>
      <c r="K12" s="57">
        <f>SUM(L12:N12)</f>
        <v>0</v>
      </c>
      <c r="L12" s="57">
        <f>SUM(M12:O12)</f>
        <v>0</v>
      </c>
    </row>
    <row r="13" spans="1:12" s="23" customFormat="1" ht="24.75" customHeight="1">
      <c r="A13" s="92" t="s">
        <v>68</v>
      </c>
      <c r="B13" s="93" t="s">
        <v>69</v>
      </c>
      <c r="C13" s="57">
        <v>465.979</v>
      </c>
      <c r="D13" s="57">
        <v>465.979</v>
      </c>
      <c r="E13" s="57">
        <v>465.979</v>
      </c>
      <c r="F13" s="57">
        <v>0</v>
      </c>
      <c r="G13" s="57">
        <f t="shared" si="1"/>
        <v>0</v>
      </c>
      <c r="H13" s="57">
        <f t="shared" si="2"/>
        <v>0</v>
      </c>
      <c r="I13" s="57">
        <f>SUM(J13:L13)</f>
        <v>0</v>
      </c>
      <c r="J13" s="57">
        <f>SUM(K13:M13)</f>
        <v>0</v>
      </c>
      <c r="K13" s="57">
        <f>SUM(L13:N13)</f>
        <v>0</v>
      </c>
      <c r="L13" s="57">
        <f>SUM(M13:O13)</f>
        <v>0</v>
      </c>
    </row>
    <row r="14" spans="1:12" s="23" customFormat="1" ht="24.75" customHeight="1">
      <c r="A14" s="92" t="s">
        <v>70</v>
      </c>
      <c r="B14" s="93" t="s">
        <v>71</v>
      </c>
      <c r="C14" s="57">
        <v>15.3</v>
      </c>
      <c r="D14" s="57">
        <v>15.3</v>
      </c>
      <c r="E14" s="57">
        <v>0</v>
      </c>
      <c r="F14" s="57">
        <v>15.3</v>
      </c>
      <c r="G14" s="57">
        <f t="shared" si="1"/>
        <v>0</v>
      </c>
      <c r="H14" s="57">
        <f t="shared" si="2"/>
        <v>0</v>
      </c>
      <c r="I14" s="57">
        <f>SUM(J14:L14)</f>
        <v>0</v>
      </c>
      <c r="J14" s="57">
        <f>SUM(K14:M14)</f>
        <v>0</v>
      </c>
      <c r="K14" s="57">
        <f>SUM(L14:N14)</f>
        <v>0</v>
      </c>
      <c r="L14" s="57">
        <f>SUM(M14:O14)</f>
        <v>0</v>
      </c>
    </row>
    <row r="15" spans="1:12" s="23" customFormat="1" ht="24.75" customHeight="1">
      <c r="A15" s="92" t="s">
        <v>72</v>
      </c>
      <c r="B15" s="93" t="s">
        <v>73</v>
      </c>
      <c r="C15" s="57">
        <v>1553.1</v>
      </c>
      <c r="D15" s="57">
        <v>1553.1</v>
      </c>
      <c r="E15" s="57">
        <v>0</v>
      </c>
      <c r="F15" s="57">
        <v>1553.1</v>
      </c>
      <c r="G15" s="57">
        <f t="shared" si="1"/>
        <v>0</v>
      </c>
      <c r="H15" s="57">
        <f t="shared" si="2"/>
        <v>0</v>
      </c>
      <c r="I15" s="57">
        <f>SUM(J15:L15)</f>
        <v>0</v>
      </c>
      <c r="J15" s="57">
        <f>SUM(K15:M15)</f>
        <v>0</v>
      </c>
      <c r="K15" s="57">
        <f>SUM(L15:N15)</f>
        <v>0</v>
      </c>
      <c r="L15" s="57">
        <f>SUM(M15:O15)</f>
        <v>0</v>
      </c>
    </row>
    <row r="16" spans="1:12" s="23" customFormat="1" ht="24.75" customHeight="1">
      <c r="A16" s="92" t="s">
        <v>74</v>
      </c>
      <c r="B16" s="93" t="s">
        <v>75</v>
      </c>
      <c r="C16" s="57">
        <v>29.5</v>
      </c>
      <c r="D16" s="57">
        <v>29.5</v>
      </c>
      <c r="E16" s="57">
        <v>0</v>
      </c>
      <c r="F16" s="57">
        <v>29.5</v>
      </c>
      <c r="G16" s="57">
        <f t="shared" si="1"/>
        <v>0</v>
      </c>
      <c r="H16" s="57">
        <f t="shared" si="2"/>
        <v>0</v>
      </c>
      <c r="I16" s="57">
        <f>SUM(J16:L16)</f>
        <v>0</v>
      </c>
      <c r="J16" s="57">
        <f>SUM(K16:M16)</f>
        <v>0</v>
      </c>
      <c r="K16" s="57">
        <f>SUM(L16:N16)</f>
        <v>0</v>
      </c>
      <c r="L16" s="57">
        <f>SUM(M16:O16)</f>
        <v>0</v>
      </c>
    </row>
    <row r="17" spans="1:12" s="23" customFormat="1" ht="24.75" customHeight="1">
      <c r="A17" s="92" t="s">
        <v>76</v>
      </c>
      <c r="B17" s="93" t="s">
        <v>77</v>
      </c>
      <c r="C17" s="57">
        <v>2</v>
      </c>
      <c r="D17" s="57">
        <v>2</v>
      </c>
      <c r="E17" s="57">
        <v>2</v>
      </c>
      <c r="F17" s="57">
        <v>0</v>
      </c>
      <c r="G17" s="57">
        <f t="shared" si="1"/>
        <v>0</v>
      </c>
      <c r="H17" s="57">
        <f t="shared" si="2"/>
        <v>0</v>
      </c>
      <c r="I17" s="57">
        <f>SUM(J17:L17)</f>
        <v>0</v>
      </c>
      <c r="J17" s="57">
        <f>SUM(K17:M17)</f>
        <v>0</v>
      </c>
      <c r="K17" s="57">
        <f>SUM(L17:N17)</f>
        <v>0</v>
      </c>
      <c r="L17" s="57">
        <f>SUM(M17:O17)</f>
        <v>0</v>
      </c>
    </row>
    <row r="18" spans="1:12" s="23" customFormat="1" ht="24.75" customHeight="1">
      <c r="A18" s="92" t="s">
        <v>78</v>
      </c>
      <c r="B18" s="93" t="s">
        <v>79</v>
      </c>
      <c r="C18" s="57">
        <v>5395</v>
      </c>
      <c r="D18" s="57">
        <v>5395</v>
      </c>
      <c r="E18" s="57">
        <v>0</v>
      </c>
      <c r="F18" s="57">
        <v>5395</v>
      </c>
      <c r="G18" s="57">
        <f t="shared" si="1"/>
        <v>0</v>
      </c>
      <c r="H18" s="57">
        <f t="shared" si="2"/>
        <v>0</v>
      </c>
      <c r="I18" s="57">
        <f>SUM(J18:L18)</f>
        <v>0</v>
      </c>
      <c r="J18" s="57">
        <f>SUM(K18:M18)</f>
        <v>0</v>
      </c>
      <c r="K18" s="57">
        <f>SUM(L18:N18)</f>
        <v>0</v>
      </c>
      <c r="L18" s="57">
        <f>SUM(M18:O18)</f>
        <v>0</v>
      </c>
    </row>
    <row r="19" spans="1:12" s="23" customFormat="1" ht="24.75" customHeight="1">
      <c r="A19" s="92" t="s">
        <v>80</v>
      </c>
      <c r="B19" s="93" t="s">
        <v>81</v>
      </c>
      <c r="C19" s="57">
        <v>294</v>
      </c>
      <c r="D19" s="57">
        <v>294</v>
      </c>
      <c r="E19" s="57">
        <v>0</v>
      </c>
      <c r="F19" s="57">
        <v>294</v>
      </c>
      <c r="G19" s="57">
        <f t="shared" si="1"/>
        <v>0</v>
      </c>
      <c r="H19" s="57">
        <f t="shared" si="2"/>
        <v>0</v>
      </c>
      <c r="I19" s="57">
        <f>SUM(J19:L19)</f>
        <v>0</v>
      </c>
      <c r="J19" s="57">
        <f>SUM(K19:M19)</f>
        <v>0</v>
      </c>
      <c r="K19" s="57">
        <f>SUM(L19:N19)</f>
        <v>0</v>
      </c>
      <c r="L19" s="57">
        <f>SUM(M19:O19)</f>
        <v>0</v>
      </c>
    </row>
    <row r="20" spans="1:12" s="23" customFormat="1" ht="24.75" customHeight="1">
      <c r="A20" s="92" t="s">
        <v>82</v>
      </c>
      <c r="B20" s="93" t="s">
        <v>83</v>
      </c>
      <c r="C20" s="57">
        <v>2955.6</v>
      </c>
      <c r="D20" s="57">
        <v>2955.6</v>
      </c>
      <c r="E20" s="57">
        <v>0</v>
      </c>
      <c r="F20" s="57">
        <v>2955.6</v>
      </c>
      <c r="G20" s="57">
        <f t="shared" si="1"/>
        <v>0</v>
      </c>
      <c r="H20" s="57">
        <f t="shared" si="2"/>
        <v>0</v>
      </c>
      <c r="I20" s="57">
        <f>SUM(J20:L20)</f>
        <v>0</v>
      </c>
      <c r="J20" s="57">
        <f>SUM(K20:M20)</f>
        <v>0</v>
      </c>
      <c r="K20" s="57">
        <f>SUM(L20:N20)</f>
        <v>0</v>
      </c>
      <c r="L20" s="57">
        <f>SUM(M20:O20)</f>
        <v>0</v>
      </c>
    </row>
    <row r="21" spans="1:12" s="23" customFormat="1" ht="24.75" customHeight="1">
      <c r="A21" s="92" t="s">
        <v>84</v>
      </c>
      <c r="B21" s="93" t="s">
        <v>85</v>
      </c>
      <c r="C21" s="57">
        <v>60</v>
      </c>
      <c r="D21" s="57">
        <v>60</v>
      </c>
      <c r="E21" s="57">
        <v>0</v>
      </c>
      <c r="F21" s="57">
        <v>60</v>
      </c>
      <c r="G21" s="57">
        <f t="shared" si="1"/>
        <v>0</v>
      </c>
      <c r="H21" s="57">
        <f t="shared" si="2"/>
        <v>0</v>
      </c>
      <c r="I21" s="57">
        <f>SUM(J21:L21)</f>
        <v>0</v>
      </c>
      <c r="J21" s="57">
        <f>SUM(K21:M21)</f>
        <v>0</v>
      </c>
      <c r="K21" s="57">
        <f>SUM(L21:N21)</f>
        <v>0</v>
      </c>
      <c r="L21" s="57">
        <f>SUM(M21:O21)</f>
        <v>0</v>
      </c>
    </row>
    <row r="22" spans="1:12" s="23" customFormat="1" ht="24.75" customHeight="1">
      <c r="A22" s="92" t="s">
        <v>86</v>
      </c>
      <c r="B22" s="93" t="s">
        <v>87</v>
      </c>
      <c r="C22" s="57">
        <v>26.5</v>
      </c>
      <c r="D22" s="57">
        <v>26.5</v>
      </c>
      <c r="E22" s="57">
        <v>5</v>
      </c>
      <c r="F22" s="57">
        <v>21.5</v>
      </c>
      <c r="G22" s="57">
        <f t="shared" si="1"/>
        <v>0</v>
      </c>
      <c r="H22" s="57">
        <f t="shared" si="2"/>
        <v>0</v>
      </c>
      <c r="I22" s="57">
        <f>SUM(J22:L22)</f>
        <v>0</v>
      </c>
      <c r="J22" s="57">
        <f>SUM(K22:M22)</f>
        <v>0</v>
      </c>
      <c r="K22" s="57">
        <f>SUM(L22:N22)</f>
        <v>0</v>
      </c>
      <c r="L22" s="57">
        <f>SUM(M22:O22)</f>
        <v>0</v>
      </c>
    </row>
    <row r="23" spans="1:12" s="23" customFormat="1" ht="24.75" customHeight="1">
      <c r="A23" s="92" t="s">
        <v>88</v>
      </c>
      <c r="B23" s="93" t="s">
        <v>89</v>
      </c>
      <c r="C23" s="57">
        <v>163.13</v>
      </c>
      <c r="D23" s="57">
        <v>163.13</v>
      </c>
      <c r="E23" s="57">
        <v>163.13</v>
      </c>
      <c r="F23" s="57">
        <v>0</v>
      </c>
      <c r="G23" s="57">
        <f t="shared" si="1"/>
        <v>0</v>
      </c>
      <c r="H23" s="57">
        <f t="shared" si="2"/>
        <v>0</v>
      </c>
      <c r="I23" s="57">
        <f>SUM(J23:L23)</f>
        <v>0</v>
      </c>
      <c r="J23" s="57">
        <f>SUM(K23:M23)</f>
        <v>0</v>
      </c>
      <c r="K23" s="57">
        <f>SUM(L23:N23)</f>
        <v>0</v>
      </c>
      <c r="L23" s="57">
        <f>SUM(M23:O23)</f>
        <v>0</v>
      </c>
    </row>
    <row r="24" spans="1:12" s="23" customFormat="1" ht="24.75" customHeight="1">
      <c r="A24" s="92" t="s">
        <v>90</v>
      </c>
      <c r="B24" s="93" t="s">
        <v>91</v>
      </c>
      <c r="C24" s="57">
        <v>1550.71</v>
      </c>
      <c r="D24" s="57">
        <v>1550.71</v>
      </c>
      <c r="E24" s="57">
        <v>1550.71</v>
      </c>
      <c r="F24" s="57">
        <v>0</v>
      </c>
      <c r="G24" s="57">
        <f t="shared" si="1"/>
        <v>0</v>
      </c>
      <c r="H24" s="57">
        <f t="shared" si="2"/>
        <v>0</v>
      </c>
      <c r="I24" s="57">
        <f>SUM(J24:L24)</f>
        <v>0</v>
      </c>
      <c r="J24" s="57">
        <f>SUM(K24:M24)</f>
        <v>0</v>
      </c>
      <c r="K24" s="57">
        <f>SUM(L24:N24)</f>
        <v>0</v>
      </c>
      <c r="L24" s="57">
        <f>SUM(M24:O24)</f>
        <v>0</v>
      </c>
    </row>
    <row r="25" spans="1:12" s="23" customFormat="1" ht="24.75" customHeight="1">
      <c r="A25" s="92" t="s">
        <v>92</v>
      </c>
      <c r="B25" s="93" t="s">
        <v>93</v>
      </c>
      <c r="C25" s="57">
        <v>115.29</v>
      </c>
      <c r="D25" s="57">
        <v>115.29</v>
      </c>
      <c r="E25" s="57">
        <v>115.29</v>
      </c>
      <c r="F25" s="57">
        <v>0</v>
      </c>
      <c r="G25" s="57">
        <f t="shared" si="1"/>
        <v>0</v>
      </c>
      <c r="H25" s="57">
        <f t="shared" si="2"/>
        <v>0</v>
      </c>
      <c r="I25" s="57">
        <f>SUM(J25:L25)</f>
        <v>0</v>
      </c>
      <c r="J25" s="57">
        <f>SUM(K25:M25)</f>
        <v>0</v>
      </c>
      <c r="K25" s="57">
        <f>SUM(L25:N25)</f>
        <v>0</v>
      </c>
      <c r="L25" s="57">
        <f>SUM(M25:O25)</f>
        <v>0</v>
      </c>
    </row>
    <row r="26" spans="1:12" s="23" customFormat="1" ht="24.75" customHeight="1">
      <c r="A26" s="92" t="s">
        <v>94</v>
      </c>
      <c r="B26" s="93" t="s">
        <v>95</v>
      </c>
      <c r="C26" s="57">
        <v>108.93</v>
      </c>
      <c r="D26" s="57">
        <v>108.93</v>
      </c>
      <c r="E26" s="57">
        <v>108.93</v>
      </c>
      <c r="F26" s="57">
        <v>0</v>
      </c>
      <c r="G26" s="57">
        <f t="shared" si="1"/>
        <v>0</v>
      </c>
      <c r="H26" s="57">
        <f t="shared" si="2"/>
        <v>0</v>
      </c>
      <c r="I26" s="57">
        <f>SUM(J26:L26)</f>
        <v>0</v>
      </c>
      <c r="J26" s="57">
        <f>SUM(K26:M26)</f>
        <v>0</v>
      </c>
      <c r="K26" s="57">
        <f>SUM(L26:N26)</f>
        <v>0</v>
      </c>
      <c r="L26" s="57">
        <f>SUM(M26:O26)</f>
        <v>0</v>
      </c>
    </row>
    <row r="27" spans="1:12" s="23" customFormat="1" ht="24.75" customHeight="1">
      <c r="A27" s="92" t="s">
        <v>96</v>
      </c>
      <c r="B27" s="93" t="s">
        <v>97</v>
      </c>
      <c r="C27" s="57">
        <v>10</v>
      </c>
      <c r="D27" s="57">
        <v>10</v>
      </c>
      <c r="E27" s="57">
        <v>10</v>
      </c>
      <c r="F27" s="57">
        <v>0</v>
      </c>
      <c r="G27" s="57">
        <f t="shared" si="1"/>
        <v>0</v>
      </c>
      <c r="H27" s="57">
        <f t="shared" si="2"/>
        <v>0</v>
      </c>
      <c r="I27" s="57">
        <f>SUM(J27:L27)</f>
        <v>0</v>
      </c>
      <c r="J27" s="57">
        <f>SUM(K27:M27)</f>
        <v>0</v>
      </c>
      <c r="K27" s="57">
        <f>SUM(L27:N27)</f>
        <v>0</v>
      </c>
      <c r="L27" s="57">
        <f>SUM(M27:O27)</f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0.625" style="69" customWidth="1"/>
    <col min="2" max="2" width="39.50390625" style="69" customWidth="1"/>
    <col min="3" max="7" width="14.25390625" style="70" customWidth="1"/>
    <col min="8" max="8" width="14.25390625" style="71" customWidth="1"/>
    <col min="9" max="16384" width="9.00390625" style="72" customWidth="1"/>
  </cols>
  <sheetData>
    <row r="1" ht="24.75" customHeight="1">
      <c r="A1" s="69" t="s">
        <v>98</v>
      </c>
    </row>
    <row r="2" spans="1:8" s="65" customFormat="1" ht="22.5" customHeight="1">
      <c r="A2" s="124" t="s">
        <v>99</v>
      </c>
      <c r="B2" s="124"/>
      <c r="C2" s="124"/>
      <c r="D2" s="124"/>
      <c r="E2" s="124"/>
      <c r="F2" s="124"/>
      <c r="G2" s="124"/>
      <c r="H2" s="124"/>
    </row>
    <row r="3" ht="24" customHeight="1">
      <c r="H3" s="71" t="s">
        <v>3</v>
      </c>
    </row>
    <row r="4" spans="1:8" s="66" customFormat="1" ht="39" customHeight="1">
      <c r="A4" s="125" t="s">
        <v>45</v>
      </c>
      <c r="B4" s="125"/>
      <c r="C4" s="126" t="s">
        <v>100</v>
      </c>
      <c r="D4" s="126" t="s">
        <v>101</v>
      </c>
      <c r="E4" s="126"/>
      <c r="F4" s="126"/>
      <c r="G4" s="125" t="s">
        <v>102</v>
      </c>
      <c r="H4" s="125"/>
    </row>
    <row r="5" spans="1:8" s="66" customFormat="1" ht="31.5" customHeight="1">
      <c r="A5" s="73" t="s">
        <v>50</v>
      </c>
      <c r="B5" s="73" t="s">
        <v>51</v>
      </c>
      <c r="C5" s="126"/>
      <c r="D5" s="74" t="s">
        <v>55</v>
      </c>
      <c r="E5" s="74" t="s">
        <v>103</v>
      </c>
      <c r="F5" s="74" t="s">
        <v>104</v>
      </c>
      <c r="G5" s="74" t="s">
        <v>105</v>
      </c>
      <c r="H5" s="75" t="s">
        <v>106</v>
      </c>
    </row>
    <row r="6" spans="1:8" s="67" customFormat="1" ht="24.75" customHeight="1">
      <c r="A6" s="127" t="s">
        <v>55</v>
      </c>
      <c r="B6" s="128"/>
      <c r="C6" s="76">
        <f>SUM(C7:C27)</f>
        <v>14365.87</v>
      </c>
      <c r="D6" s="76">
        <f>SUM(D7:D27)</f>
        <v>15126.82</v>
      </c>
      <c r="E6" s="76">
        <f>SUM(E7:E27)</f>
        <v>2199.8399999999997</v>
      </c>
      <c r="F6" s="76">
        <f>SUM(F7:F27)</f>
        <v>12926.980000000001</v>
      </c>
      <c r="G6" s="76">
        <f>SUM(G7:G27)</f>
        <v>760.9499999999994</v>
      </c>
      <c r="H6" s="77">
        <f>G6/C6</f>
        <v>0.052969294585012906</v>
      </c>
    </row>
    <row r="7" spans="1:8" s="68" customFormat="1" ht="24.75" customHeight="1">
      <c r="A7" s="78">
        <v>2080501</v>
      </c>
      <c r="B7" s="78" t="s">
        <v>57</v>
      </c>
      <c r="C7" s="79">
        <v>77.41</v>
      </c>
      <c r="D7" s="80">
        <f>E7+F7</f>
        <v>43.47</v>
      </c>
      <c r="E7" s="80">
        <v>43.47</v>
      </c>
      <c r="F7" s="80">
        <v>0</v>
      </c>
      <c r="G7" s="81">
        <f>D7-C7</f>
        <v>-33.94</v>
      </c>
      <c r="H7" s="80">
        <f>G7/C7</f>
        <v>-0.43844464539465183</v>
      </c>
    </row>
    <row r="8" spans="1:8" s="68" customFormat="1" ht="24.75" customHeight="1">
      <c r="A8" s="78">
        <v>2080505</v>
      </c>
      <c r="B8" s="78" t="s">
        <v>59</v>
      </c>
      <c r="C8" s="79">
        <v>130.51</v>
      </c>
      <c r="D8" s="80">
        <f>E8+F8</f>
        <v>142.4</v>
      </c>
      <c r="E8" s="80">
        <v>142.4</v>
      </c>
      <c r="F8" s="80">
        <v>0</v>
      </c>
      <c r="G8" s="81">
        <f>D8-C8</f>
        <v>11.890000000000015</v>
      </c>
      <c r="H8" s="80">
        <f>G8/C8</f>
        <v>0.09110412995172795</v>
      </c>
    </row>
    <row r="9" spans="1:8" s="68" customFormat="1" ht="24.75" customHeight="1">
      <c r="A9" s="78">
        <v>2080506</v>
      </c>
      <c r="B9" s="78" t="s">
        <v>61</v>
      </c>
      <c r="C9" s="79">
        <v>5</v>
      </c>
      <c r="D9" s="80">
        <f>E9+F9</f>
        <v>71.2</v>
      </c>
      <c r="E9" s="80">
        <v>71.2</v>
      </c>
      <c r="F9" s="80">
        <v>0</v>
      </c>
      <c r="G9" s="81">
        <f>D9-C9</f>
        <v>66.2</v>
      </c>
      <c r="H9" s="80">
        <f>G9/C9</f>
        <v>13.24</v>
      </c>
    </row>
    <row r="10" spans="1:8" s="68" customFormat="1" ht="24.75" customHeight="1">
      <c r="A10" s="78">
        <v>2101101</v>
      </c>
      <c r="B10" s="78" t="s">
        <v>63</v>
      </c>
      <c r="C10" s="79">
        <v>7</v>
      </c>
      <c r="D10" s="80">
        <f>E10+F10</f>
        <v>78.32</v>
      </c>
      <c r="E10" s="80">
        <v>78.32</v>
      </c>
      <c r="F10" s="80">
        <v>0</v>
      </c>
      <c r="G10" s="81">
        <f>D10-C10</f>
        <v>71.32</v>
      </c>
      <c r="H10" s="80">
        <f>G10/C10</f>
        <v>10.188571428571427</v>
      </c>
    </row>
    <row r="11" spans="1:8" s="68" customFormat="1" ht="24.75" customHeight="1">
      <c r="A11" s="78">
        <v>2101103</v>
      </c>
      <c r="B11" s="78" t="s">
        <v>65</v>
      </c>
      <c r="C11" s="79">
        <v>66.11</v>
      </c>
      <c r="D11" s="80">
        <f>E11+F11</f>
        <v>66.39</v>
      </c>
      <c r="E11" s="80">
        <v>66.39</v>
      </c>
      <c r="F11" s="80">
        <v>0</v>
      </c>
      <c r="G11" s="81">
        <f>D11-C11</f>
        <v>0.28000000000000114</v>
      </c>
      <c r="H11" s="80">
        <f aca="true" t="shared" si="0" ref="H11:H27">G11/C11</f>
        <v>0.004235365300257164</v>
      </c>
    </row>
    <row r="12" spans="1:8" s="68" customFormat="1" ht="24.75" customHeight="1">
      <c r="A12" s="78">
        <v>2110401</v>
      </c>
      <c r="B12" s="78" t="s">
        <v>67</v>
      </c>
      <c r="C12" s="79">
        <v>2519.76</v>
      </c>
      <c r="D12" s="80">
        <v>1980</v>
      </c>
      <c r="E12" s="80">
        <v>0</v>
      </c>
      <c r="F12" s="80">
        <v>1980</v>
      </c>
      <c r="G12" s="81">
        <f aca="true" t="shared" si="1" ref="G12:G27">D12-C12</f>
        <v>-539.7600000000002</v>
      </c>
      <c r="H12" s="80">
        <f t="shared" si="0"/>
        <v>-0.21421087722640259</v>
      </c>
    </row>
    <row r="13" spans="1:8" s="68" customFormat="1" ht="24.75" customHeight="1">
      <c r="A13" s="78" t="s">
        <v>68</v>
      </c>
      <c r="B13" s="82" t="s">
        <v>69</v>
      </c>
      <c r="C13" s="79">
        <v>1473</v>
      </c>
      <c r="D13" s="80">
        <v>465.98</v>
      </c>
      <c r="E13" s="80">
        <v>0</v>
      </c>
      <c r="F13" s="80">
        <v>465.98</v>
      </c>
      <c r="G13" s="81">
        <f t="shared" si="1"/>
        <v>-1007.02</v>
      </c>
      <c r="H13" s="80">
        <f t="shared" si="0"/>
        <v>-0.6836524100475221</v>
      </c>
    </row>
    <row r="14" spans="1:8" s="68" customFormat="1" ht="24.75" customHeight="1">
      <c r="A14" s="78" t="s">
        <v>70</v>
      </c>
      <c r="B14" s="82" t="s">
        <v>71</v>
      </c>
      <c r="C14" s="79">
        <v>0</v>
      </c>
      <c r="D14" s="80">
        <v>15.3</v>
      </c>
      <c r="E14" s="80">
        <v>0</v>
      </c>
      <c r="F14" s="80">
        <v>15.3</v>
      </c>
      <c r="G14" s="81">
        <f t="shared" si="1"/>
        <v>15.3</v>
      </c>
      <c r="H14" s="80">
        <v>0</v>
      </c>
    </row>
    <row r="15" spans="1:8" s="68" customFormat="1" ht="24.75" customHeight="1">
      <c r="A15" s="78" t="s">
        <v>72</v>
      </c>
      <c r="B15" s="82" t="s">
        <v>73</v>
      </c>
      <c r="C15" s="79">
        <v>2461.26</v>
      </c>
      <c r="D15" s="80">
        <v>1553.1</v>
      </c>
      <c r="E15" s="80">
        <v>0</v>
      </c>
      <c r="F15" s="80">
        <v>1553.1</v>
      </c>
      <c r="G15" s="81">
        <f t="shared" si="1"/>
        <v>-908.1600000000003</v>
      </c>
      <c r="H15" s="80">
        <f t="shared" si="0"/>
        <v>-0.36898174105945747</v>
      </c>
    </row>
    <row r="16" spans="1:8" s="68" customFormat="1" ht="24.75" customHeight="1">
      <c r="A16" s="78" t="s">
        <v>74</v>
      </c>
      <c r="B16" s="82" t="s">
        <v>75</v>
      </c>
      <c r="C16" s="79">
        <v>28.25</v>
      </c>
      <c r="D16" s="80">
        <v>29.5</v>
      </c>
      <c r="E16" s="80">
        <v>0</v>
      </c>
      <c r="F16" s="80">
        <v>29.5</v>
      </c>
      <c r="G16" s="81">
        <f t="shared" si="1"/>
        <v>1.25</v>
      </c>
      <c r="H16" s="80">
        <f t="shared" si="0"/>
        <v>0.04424778761061947</v>
      </c>
    </row>
    <row r="17" spans="1:8" s="68" customFormat="1" ht="24.75" customHeight="1">
      <c r="A17" s="78" t="s">
        <v>76</v>
      </c>
      <c r="B17" s="82" t="s">
        <v>77</v>
      </c>
      <c r="C17" s="79">
        <v>15.01</v>
      </c>
      <c r="D17" s="80">
        <v>2</v>
      </c>
      <c r="E17" s="80">
        <v>0</v>
      </c>
      <c r="F17" s="80">
        <v>2</v>
      </c>
      <c r="G17" s="81">
        <f t="shared" si="1"/>
        <v>-13.01</v>
      </c>
      <c r="H17" s="80">
        <f t="shared" si="0"/>
        <v>-0.8667554963357762</v>
      </c>
    </row>
    <row r="18" spans="1:8" s="68" customFormat="1" ht="24.75" customHeight="1">
      <c r="A18" s="78" t="s">
        <v>78</v>
      </c>
      <c r="B18" s="82" t="s">
        <v>79</v>
      </c>
      <c r="C18" s="79">
        <v>3947.58</v>
      </c>
      <c r="D18" s="80">
        <v>5395</v>
      </c>
      <c r="E18" s="80">
        <v>0</v>
      </c>
      <c r="F18" s="80">
        <v>5395</v>
      </c>
      <c r="G18" s="81">
        <f t="shared" si="1"/>
        <v>1447.42</v>
      </c>
      <c r="H18" s="80">
        <f t="shared" si="0"/>
        <v>0.36666008035302644</v>
      </c>
    </row>
    <row r="19" spans="1:8" s="68" customFormat="1" ht="24.75" customHeight="1">
      <c r="A19" s="78" t="s">
        <v>82</v>
      </c>
      <c r="B19" s="82" t="s">
        <v>83</v>
      </c>
      <c r="C19" s="79">
        <v>2376.86</v>
      </c>
      <c r="D19" s="80">
        <v>2955.6</v>
      </c>
      <c r="E19" s="80">
        <v>0</v>
      </c>
      <c r="F19" s="80">
        <v>2955.6</v>
      </c>
      <c r="G19" s="81">
        <f t="shared" si="1"/>
        <v>578.7399999999998</v>
      </c>
      <c r="H19" s="80">
        <f t="shared" si="0"/>
        <v>0.24348930942503966</v>
      </c>
    </row>
    <row r="20" spans="1:8" s="68" customFormat="1" ht="24.75" customHeight="1">
      <c r="A20" s="78" t="s">
        <v>80</v>
      </c>
      <c r="B20" s="82" t="s">
        <v>81</v>
      </c>
      <c r="C20" s="79">
        <v>600.22</v>
      </c>
      <c r="D20" s="80">
        <v>294</v>
      </c>
      <c r="E20" s="80">
        <v>0</v>
      </c>
      <c r="F20" s="80">
        <v>294</v>
      </c>
      <c r="G20" s="81">
        <f t="shared" si="1"/>
        <v>-306.22</v>
      </c>
      <c r="H20" s="80">
        <f t="shared" si="0"/>
        <v>-0.5101796008130353</v>
      </c>
    </row>
    <row r="21" spans="1:8" s="68" customFormat="1" ht="24.75" customHeight="1">
      <c r="A21" s="78" t="s">
        <v>84</v>
      </c>
      <c r="B21" s="82" t="s">
        <v>85</v>
      </c>
      <c r="C21" s="79">
        <v>123.7</v>
      </c>
      <c r="D21" s="80">
        <v>60</v>
      </c>
      <c r="E21" s="80">
        <v>0</v>
      </c>
      <c r="F21" s="80">
        <v>60</v>
      </c>
      <c r="G21" s="81">
        <f t="shared" si="1"/>
        <v>-63.7</v>
      </c>
      <c r="H21" s="80">
        <f t="shared" si="0"/>
        <v>-0.5149555375909458</v>
      </c>
    </row>
    <row r="22" spans="1:8" s="68" customFormat="1" ht="24.75" customHeight="1">
      <c r="A22" s="78" t="s">
        <v>86</v>
      </c>
      <c r="B22" s="82" t="s">
        <v>87</v>
      </c>
      <c r="C22" s="79">
        <v>106.4</v>
      </c>
      <c r="D22" s="80">
        <v>26.5</v>
      </c>
      <c r="E22" s="80">
        <v>0</v>
      </c>
      <c r="F22" s="80">
        <v>26.5</v>
      </c>
      <c r="G22" s="81">
        <f t="shared" si="1"/>
        <v>-79.9</v>
      </c>
      <c r="H22" s="80">
        <f t="shared" si="0"/>
        <v>-0.7509398496240601</v>
      </c>
    </row>
    <row r="23" spans="1:8" s="68" customFormat="1" ht="24.75" customHeight="1">
      <c r="A23" s="78">
        <v>2200101</v>
      </c>
      <c r="B23" s="78" t="s">
        <v>89</v>
      </c>
      <c r="C23" s="79">
        <v>195.75</v>
      </c>
      <c r="D23" s="80">
        <f>E23+F23</f>
        <v>163.13</v>
      </c>
      <c r="E23" s="80">
        <v>163.13</v>
      </c>
      <c r="F23" s="80">
        <v>0</v>
      </c>
      <c r="G23" s="81">
        <f t="shared" si="1"/>
        <v>-32.620000000000005</v>
      </c>
      <c r="H23" s="80">
        <f t="shared" si="0"/>
        <v>-0.1666411238825032</v>
      </c>
    </row>
    <row r="24" spans="1:8" s="68" customFormat="1" ht="24.75" customHeight="1">
      <c r="A24" s="78">
        <v>2200150</v>
      </c>
      <c r="B24" s="78" t="s">
        <v>91</v>
      </c>
      <c r="C24" s="79">
        <v>0.6</v>
      </c>
      <c r="D24" s="80">
        <f>E24+F24</f>
        <v>1550.71</v>
      </c>
      <c r="E24" s="80">
        <v>1410.71</v>
      </c>
      <c r="F24" s="80">
        <v>140</v>
      </c>
      <c r="G24" s="81">
        <f t="shared" si="1"/>
        <v>1550.1100000000001</v>
      </c>
      <c r="H24" s="80">
        <f t="shared" si="0"/>
        <v>2583.516666666667</v>
      </c>
    </row>
    <row r="25" spans="1:8" s="68" customFormat="1" ht="24.75" customHeight="1">
      <c r="A25" s="78">
        <v>2210201</v>
      </c>
      <c r="B25" s="78" t="s">
        <v>93</v>
      </c>
      <c r="C25" s="79">
        <v>122.75</v>
      </c>
      <c r="D25" s="80">
        <f>E25+F25</f>
        <v>115.29</v>
      </c>
      <c r="E25" s="80">
        <v>115.29</v>
      </c>
      <c r="F25" s="80">
        <v>0</v>
      </c>
      <c r="G25" s="81">
        <f t="shared" si="1"/>
        <v>-7.459999999999994</v>
      </c>
      <c r="H25" s="80">
        <f t="shared" si="0"/>
        <v>-0.060773930753564104</v>
      </c>
    </row>
    <row r="26" spans="1:8" s="68" customFormat="1" ht="24.75" customHeight="1">
      <c r="A26" s="78">
        <v>2210203</v>
      </c>
      <c r="B26" s="78" t="s">
        <v>95</v>
      </c>
      <c r="C26" s="79">
        <v>98.7</v>
      </c>
      <c r="D26" s="80">
        <f>E26+F26</f>
        <v>108.93</v>
      </c>
      <c r="E26" s="80">
        <v>108.93</v>
      </c>
      <c r="F26" s="80">
        <v>0</v>
      </c>
      <c r="G26" s="81">
        <f t="shared" si="1"/>
        <v>10.230000000000004</v>
      </c>
      <c r="H26" s="80">
        <f t="shared" si="0"/>
        <v>0.1036474164133739</v>
      </c>
    </row>
    <row r="27" spans="1:8" s="68" customFormat="1" ht="24.75" customHeight="1">
      <c r="A27" s="78">
        <v>2240601</v>
      </c>
      <c r="B27" s="82" t="s">
        <v>97</v>
      </c>
      <c r="C27" s="79">
        <v>10</v>
      </c>
      <c r="D27" s="80">
        <f>E27+F27</f>
        <v>10</v>
      </c>
      <c r="E27" s="80">
        <v>0</v>
      </c>
      <c r="F27" s="80">
        <v>10</v>
      </c>
      <c r="G27" s="81">
        <f t="shared" si="1"/>
        <v>0</v>
      </c>
      <c r="H27" s="80">
        <f t="shared" si="0"/>
        <v>0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00390625" style="27" customWidth="1"/>
    <col min="2" max="2" width="31.00390625" style="27" customWidth="1"/>
    <col min="3" max="5" width="20.75390625" style="27" customWidth="1"/>
    <col min="6" max="6" width="9.00390625" style="27" customWidth="1"/>
    <col min="7" max="7" width="22.375" style="27" customWidth="1"/>
    <col min="8" max="16384" width="9.00390625" style="27" customWidth="1"/>
  </cols>
  <sheetData>
    <row r="1" ht="14.25">
      <c r="A1" s="27" t="s">
        <v>107</v>
      </c>
    </row>
    <row r="2" spans="1:5" s="22" customFormat="1" ht="34.5" customHeight="1">
      <c r="A2" s="112" t="s">
        <v>108</v>
      </c>
      <c r="B2" s="112"/>
      <c r="C2" s="112"/>
      <c r="D2" s="112"/>
      <c r="E2" s="112"/>
    </row>
    <row r="3" ht="19.5" customHeight="1">
      <c r="E3" s="58" t="s">
        <v>3</v>
      </c>
    </row>
    <row r="4" spans="1:5" ht="14.25">
      <c r="A4" s="129" t="s">
        <v>109</v>
      </c>
      <c r="B4" s="129"/>
      <c r="C4" s="129" t="s">
        <v>110</v>
      </c>
      <c r="D4" s="129"/>
      <c r="E4" s="129"/>
    </row>
    <row r="5" spans="1:5" ht="14.25">
      <c r="A5" s="28" t="s">
        <v>50</v>
      </c>
      <c r="B5" s="28" t="s">
        <v>51</v>
      </c>
      <c r="C5" s="28" t="s">
        <v>55</v>
      </c>
      <c r="D5" s="28" t="s">
        <v>111</v>
      </c>
      <c r="E5" s="28" t="s">
        <v>112</v>
      </c>
    </row>
    <row r="6" spans="1:5" ht="14.25">
      <c r="A6" s="129" t="s">
        <v>113</v>
      </c>
      <c r="B6" s="129"/>
      <c r="C6" s="39">
        <f>C7+C21+C49+C62</f>
        <v>2199.84</v>
      </c>
      <c r="D6" s="39">
        <f>D7+D21+D49+D62</f>
        <v>2046.22</v>
      </c>
      <c r="E6" s="39">
        <f>E7+E21+E49+E62</f>
        <v>153.61999999999998</v>
      </c>
    </row>
    <row r="7" spans="1:5" s="25" customFormat="1" ht="14.25">
      <c r="A7" s="28">
        <v>301</v>
      </c>
      <c r="B7" s="59" t="s">
        <v>114</v>
      </c>
      <c r="C7" s="39">
        <f>SUM(C8:C20)</f>
        <v>1946.84</v>
      </c>
      <c r="D7" s="39">
        <f>SUM(D8:D20)</f>
        <v>1946.84</v>
      </c>
      <c r="E7" s="39">
        <f>SUM(E8:E20)</f>
        <v>0</v>
      </c>
    </row>
    <row r="8" spans="1:5" ht="14.25">
      <c r="A8" s="40">
        <v>30101</v>
      </c>
      <c r="B8" s="60" t="s">
        <v>115</v>
      </c>
      <c r="C8" s="36">
        <v>495.62</v>
      </c>
      <c r="D8" s="36">
        <v>495.62</v>
      </c>
      <c r="E8" s="36">
        <f aca="true" t="shared" si="0" ref="E8:E20">F8+G8</f>
        <v>0</v>
      </c>
    </row>
    <row r="9" spans="1:5" ht="14.25">
      <c r="A9" s="40">
        <v>30102</v>
      </c>
      <c r="B9" s="60" t="s">
        <v>116</v>
      </c>
      <c r="C9" s="36">
        <v>588.27</v>
      </c>
      <c r="D9" s="36">
        <v>588.27</v>
      </c>
      <c r="E9" s="36">
        <f t="shared" si="0"/>
        <v>0</v>
      </c>
    </row>
    <row r="10" spans="1:5" ht="14.25">
      <c r="A10" s="40">
        <v>30103</v>
      </c>
      <c r="B10" s="60" t="s">
        <v>117</v>
      </c>
      <c r="C10" s="36">
        <v>360.5</v>
      </c>
      <c r="D10" s="36">
        <v>360.5</v>
      </c>
      <c r="E10" s="36">
        <f t="shared" si="0"/>
        <v>0</v>
      </c>
    </row>
    <row r="11" spans="1:5" ht="14.25">
      <c r="A11" s="40">
        <v>30106</v>
      </c>
      <c r="B11" s="60" t="s">
        <v>118</v>
      </c>
      <c r="C11" s="36">
        <v>0</v>
      </c>
      <c r="D11" s="36">
        <v>0</v>
      </c>
      <c r="E11" s="36">
        <f t="shared" si="0"/>
        <v>0</v>
      </c>
    </row>
    <row r="12" spans="1:5" ht="14.25">
      <c r="A12" s="40">
        <v>30107</v>
      </c>
      <c r="B12" s="60" t="s">
        <v>119</v>
      </c>
      <c r="C12" s="36">
        <v>0</v>
      </c>
      <c r="D12" s="36">
        <v>0</v>
      </c>
      <c r="E12" s="36">
        <f t="shared" si="0"/>
        <v>0</v>
      </c>
    </row>
    <row r="13" spans="1:5" ht="14.25">
      <c r="A13" s="40">
        <v>30108</v>
      </c>
      <c r="B13" s="60" t="s">
        <v>120</v>
      </c>
      <c r="C13" s="36">
        <v>142.4</v>
      </c>
      <c r="D13" s="36">
        <v>142.4</v>
      </c>
      <c r="E13" s="36">
        <f t="shared" si="0"/>
        <v>0</v>
      </c>
    </row>
    <row r="14" spans="1:5" ht="14.25">
      <c r="A14" s="40">
        <v>30109</v>
      </c>
      <c r="B14" s="60" t="s">
        <v>121</v>
      </c>
      <c r="C14" s="36">
        <v>71.2</v>
      </c>
      <c r="D14" s="36">
        <v>71.2</v>
      </c>
      <c r="E14" s="36">
        <f t="shared" si="0"/>
        <v>0</v>
      </c>
    </row>
    <row r="15" spans="1:5" ht="14.25">
      <c r="A15" s="40">
        <v>30110</v>
      </c>
      <c r="B15" s="60" t="s">
        <v>122</v>
      </c>
      <c r="C15" s="36">
        <v>78.32</v>
      </c>
      <c r="D15" s="36">
        <v>78.32</v>
      </c>
      <c r="E15" s="36">
        <f t="shared" si="0"/>
        <v>0</v>
      </c>
    </row>
    <row r="16" spans="1:5" ht="14.25">
      <c r="A16" s="40">
        <v>30111</v>
      </c>
      <c r="B16" s="60" t="s">
        <v>123</v>
      </c>
      <c r="C16" s="36">
        <v>44.5</v>
      </c>
      <c r="D16" s="36">
        <v>44.5</v>
      </c>
      <c r="E16" s="36">
        <f t="shared" si="0"/>
        <v>0</v>
      </c>
    </row>
    <row r="17" spans="1:5" ht="14.25">
      <c r="A17" s="40">
        <v>30112</v>
      </c>
      <c r="B17" s="60" t="s">
        <v>124</v>
      </c>
      <c r="C17" s="36">
        <v>5.41</v>
      </c>
      <c r="D17" s="36">
        <v>5.41</v>
      </c>
      <c r="E17" s="36">
        <f t="shared" si="0"/>
        <v>0</v>
      </c>
    </row>
    <row r="18" spans="1:5" ht="14.25">
      <c r="A18" s="40">
        <v>30113</v>
      </c>
      <c r="B18" s="60" t="s">
        <v>93</v>
      </c>
      <c r="C18" s="36">
        <v>115.29</v>
      </c>
      <c r="D18" s="36">
        <v>115.29</v>
      </c>
      <c r="E18" s="36">
        <f t="shared" si="0"/>
        <v>0</v>
      </c>
    </row>
    <row r="19" spans="1:8" ht="14.25">
      <c r="A19" s="40">
        <v>30114</v>
      </c>
      <c r="B19" s="60" t="s">
        <v>125</v>
      </c>
      <c r="C19" s="36">
        <f>D19+E19</f>
        <v>0</v>
      </c>
      <c r="D19" s="36">
        <f>E19+F19</f>
        <v>0</v>
      </c>
      <c r="E19" s="36">
        <f t="shared" si="0"/>
        <v>0</v>
      </c>
      <c r="G19" s="61"/>
      <c r="H19" s="61"/>
    </row>
    <row r="20" spans="1:8" ht="14.25">
      <c r="A20" s="40">
        <v>30199</v>
      </c>
      <c r="B20" s="60" t="s">
        <v>126</v>
      </c>
      <c r="C20" s="36">
        <v>45.33</v>
      </c>
      <c r="D20" s="36">
        <v>45.33</v>
      </c>
      <c r="E20" s="36">
        <f t="shared" si="0"/>
        <v>0</v>
      </c>
      <c r="G20" s="61"/>
      <c r="H20" s="61"/>
    </row>
    <row r="21" spans="1:8" s="25" customFormat="1" ht="14.25">
      <c r="A21" s="28">
        <v>302</v>
      </c>
      <c r="B21" s="59" t="s">
        <v>127</v>
      </c>
      <c r="C21" s="39">
        <f>SUM(C22:C48)</f>
        <v>153.61999999999998</v>
      </c>
      <c r="D21" s="39">
        <f>SUM(D22:D48)</f>
        <v>0</v>
      </c>
      <c r="E21" s="39">
        <f>SUM(E22:E48)</f>
        <v>153.61999999999998</v>
      </c>
      <c r="G21" s="62"/>
      <c r="H21" s="62"/>
    </row>
    <row r="22" spans="1:8" ht="14.25">
      <c r="A22" s="40">
        <v>30201</v>
      </c>
      <c r="B22" s="60" t="s">
        <v>128</v>
      </c>
      <c r="C22" s="36">
        <v>15</v>
      </c>
      <c r="D22" s="36">
        <v>0</v>
      </c>
      <c r="E22" s="36">
        <v>15</v>
      </c>
      <c r="G22" s="63"/>
      <c r="H22" s="64"/>
    </row>
    <row r="23" spans="1:8" ht="14.25">
      <c r="A23" s="40">
        <v>30202</v>
      </c>
      <c r="B23" s="60" t="s">
        <v>129</v>
      </c>
      <c r="C23" s="36">
        <v>5</v>
      </c>
      <c r="D23" s="36">
        <v>0</v>
      </c>
      <c r="E23" s="36">
        <v>5</v>
      </c>
      <c r="G23" s="63"/>
      <c r="H23" s="64"/>
    </row>
    <row r="24" spans="1:8" ht="14.25">
      <c r="A24" s="40">
        <v>30203</v>
      </c>
      <c r="B24" s="60" t="s">
        <v>130</v>
      </c>
      <c r="C24" s="36">
        <f aca="true" t="shared" si="1" ref="C24:C47">D24+E24</f>
        <v>0</v>
      </c>
      <c r="D24" s="36">
        <v>0</v>
      </c>
      <c r="E24" s="36">
        <f>F24+G24</f>
        <v>0</v>
      </c>
      <c r="G24" s="63"/>
      <c r="H24" s="64"/>
    </row>
    <row r="25" spans="1:8" ht="14.25">
      <c r="A25" s="40">
        <v>30204</v>
      </c>
      <c r="B25" s="60" t="s">
        <v>131</v>
      </c>
      <c r="C25" s="36">
        <f t="shared" si="1"/>
        <v>0</v>
      </c>
      <c r="D25" s="36">
        <v>0</v>
      </c>
      <c r="E25" s="36">
        <f>F25+G25</f>
        <v>0</v>
      </c>
      <c r="G25" s="63"/>
      <c r="H25" s="64"/>
    </row>
    <row r="26" spans="1:8" ht="14.25">
      <c r="A26" s="40">
        <v>30205</v>
      </c>
      <c r="B26" s="60" t="s">
        <v>132</v>
      </c>
      <c r="C26" s="36">
        <v>4.3</v>
      </c>
      <c r="D26" s="36">
        <v>0</v>
      </c>
      <c r="E26" s="36">
        <v>4.3</v>
      </c>
      <c r="G26" s="63"/>
      <c r="H26" s="64"/>
    </row>
    <row r="27" spans="1:8" ht="14.25">
      <c r="A27" s="40">
        <v>30206</v>
      </c>
      <c r="B27" s="60" t="s">
        <v>133</v>
      </c>
      <c r="C27" s="36">
        <v>10</v>
      </c>
      <c r="D27" s="36">
        <v>0</v>
      </c>
      <c r="E27" s="36">
        <v>10</v>
      </c>
      <c r="G27" s="63"/>
      <c r="H27" s="64"/>
    </row>
    <row r="28" spans="1:8" ht="14.25">
      <c r="A28" s="40">
        <v>30207</v>
      </c>
      <c r="B28" s="60" t="s">
        <v>134</v>
      </c>
      <c r="C28" s="36">
        <v>5</v>
      </c>
      <c r="D28" s="36">
        <v>0</v>
      </c>
      <c r="E28" s="36">
        <v>5</v>
      </c>
      <c r="G28" s="63"/>
      <c r="H28" s="64"/>
    </row>
    <row r="29" spans="1:8" ht="14.25">
      <c r="A29" s="40">
        <v>30208</v>
      </c>
      <c r="B29" s="60" t="s">
        <v>135</v>
      </c>
      <c r="C29" s="36">
        <v>9.97</v>
      </c>
      <c r="D29" s="36">
        <v>0</v>
      </c>
      <c r="E29" s="36">
        <v>9.97</v>
      </c>
      <c r="G29" s="63"/>
      <c r="H29" s="64"/>
    </row>
    <row r="30" spans="1:8" ht="14.25">
      <c r="A30" s="40">
        <v>30209</v>
      </c>
      <c r="B30" s="60" t="s">
        <v>136</v>
      </c>
      <c r="C30" s="36">
        <f t="shared" si="1"/>
        <v>0</v>
      </c>
      <c r="D30" s="36">
        <v>0</v>
      </c>
      <c r="E30" s="36">
        <f aca="true" t="shared" si="2" ref="E30:E40">F30+G30</f>
        <v>0</v>
      </c>
      <c r="G30" s="63"/>
      <c r="H30" s="64"/>
    </row>
    <row r="31" spans="1:8" ht="14.25">
      <c r="A31" s="40">
        <v>30211</v>
      </c>
      <c r="B31" s="60" t="s">
        <v>137</v>
      </c>
      <c r="C31" s="36">
        <v>50</v>
      </c>
      <c r="D31" s="36">
        <v>0</v>
      </c>
      <c r="E31" s="36">
        <v>50</v>
      </c>
      <c r="G31" s="63"/>
      <c r="H31" s="64"/>
    </row>
    <row r="32" spans="1:8" ht="14.25">
      <c r="A32" s="40">
        <v>30212</v>
      </c>
      <c r="B32" s="60" t="s">
        <v>138</v>
      </c>
      <c r="C32" s="36">
        <f t="shared" si="1"/>
        <v>0</v>
      </c>
      <c r="D32" s="36">
        <v>0</v>
      </c>
      <c r="E32" s="36">
        <f t="shared" si="2"/>
        <v>0</v>
      </c>
      <c r="G32" s="63"/>
      <c r="H32" s="64"/>
    </row>
    <row r="33" spans="1:8" ht="14.25">
      <c r="A33" s="40">
        <v>30213</v>
      </c>
      <c r="B33" s="60" t="s">
        <v>139</v>
      </c>
      <c r="C33" s="36">
        <f t="shared" si="1"/>
        <v>0</v>
      </c>
      <c r="D33" s="36">
        <v>0</v>
      </c>
      <c r="E33" s="36">
        <f t="shared" si="2"/>
        <v>0</v>
      </c>
      <c r="G33" s="61"/>
      <c r="H33" s="61"/>
    </row>
    <row r="34" spans="1:5" ht="14.25">
      <c r="A34" s="40">
        <v>30214</v>
      </c>
      <c r="B34" s="60" t="s">
        <v>140</v>
      </c>
      <c r="C34" s="36">
        <f t="shared" si="1"/>
        <v>0</v>
      </c>
      <c r="D34" s="36">
        <v>0</v>
      </c>
      <c r="E34" s="36">
        <f t="shared" si="2"/>
        <v>0</v>
      </c>
    </row>
    <row r="35" spans="1:5" ht="14.25">
      <c r="A35" s="40">
        <v>30215</v>
      </c>
      <c r="B35" s="60" t="s">
        <v>141</v>
      </c>
      <c r="C35" s="36">
        <f t="shared" si="1"/>
        <v>0</v>
      </c>
      <c r="D35" s="36">
        <v>0</v>
      </c>
      <c r="E35" s="36">
        <f t="shared" si="2"/>
        <v>0</v>
      </c>
    </row>
    <row r="36" spans="1:5" ht="14.25">
      <c r="A36" s="40">
        <v>30216</v>
      </c>
      <c r="B36" s="60" t="s">
        <v>142</v>
      </c>
      <c r="C36" s="36">
        <f t="shared" si="1"/>
        <v>0</v>
      </c>
      <c r="D36" s="36">
        <v>0</v>
      </c>
      <c r="E36" s="36">
        <f t="shared" si="2"/>
        <v>0</v>
      </c>
    </row>
    <row r="37" spans="1:5" ht="14.25">
      <c r="A37" s="40">
        <v>30217</v>
      </c>
      <c r="B37" s="60" t="s">
        <v>143</v>
      </c>
      <c r="C37" s="36">
        <f t="shared" si="1"/>
        <v>0</v>
      </c>
      <c r="D37" s="36">
        <v>0</v>
      </c>
      <c r="E37" s="36">
        <f t="shared" si="2"/>
        <v>0</v>
      </c>
    </row>
    <row r="38" spans="1:5" ht="14.25">
      <c r="A38" s="40">
        <v>30218</v>
      </c>
      <c r="B38" s="60" t="s">
        <v>144</v>
      </c>
      <c r="C38" s="36">
        <f t="shared" si="1"/>
        <v>0</v>
      </c>
      <c r="D38" s="36">
        <v>0</v>
      </c>
      <c r="E38" s="36">
        <f t="shared" si="2"/>
        <v>0</v>
      </c>
    </row>
    <row r="39" spans="1:5" ht="14.25">
      <c r="A39" s="40">
        <v>30224</v>
      </c>
      <c r="B39" s="60" t="s">
        <v>145</v>
      </c>
      <c r="C39" s="36">
        <f t="shared" si="1"/>
        <v>0</v>
      </c>
      <c r="D39" s="36">
        <v>0</v>
      </c>
      <c r="E39" s="36">
        <f t="shared" si="2"/>
        <v>0</v>
      </c>
    </row>
    <row r="40" spans="1:5" ht="14.25">
      <c r="A40" s="40">
        <v>30225</v>
      </c>
      <c r="B40" s="60" t="s">
        <v>146</v>
      </c>
      <c r="C40" s="36">
        <f t="shared" si="1"/>
        <v>0</v>
      </c>
      <c r="D40" s="36">
        <v>0</v>
      </c>
      <c r="E40" s="36">
        <f t="shared" si="2"/>
        <v>0</v>
      </c>
    </row>
    <row r="41" spans="1:5" ht="14.25">
      <c r="A41" s="40">
        <v>30226</v>
      </c>
      <c r="B41" s="60" t="s">
        <v>147</v>
      </c>
      <c r="C41" s="36">
        <v>10</v>
      </c>
      <c r="D41" s="36">
        <v>0</v>
      </c>
      <c r="E41" s="36">
        <v>10</v>
      </c>
    </row>
    <row r="42" spans="1:5" ht="14.25">
      <c r="A42" s="40">
        <v>30227</v>
      </c>
      <c r="B42" s="60" t="s">
        <v>148</v>
      </c>
      <c r="C42" s="36">
        <f t="shared" si="1"/>
        <v>0</v>
      </c>
      <c r="D42" s="36">
        <v>0</v>
      </c>
      <c r="E42" s="36">
        <f>F42+G42</f>
        <v>0</v>
      </c>
    </row>
    <row r="43" spans="1:5" ht="14.25">
      <c r="A43" s="40">
        <v>30228</v>
      </c>
      <c r="B43" s="60" t="s">
        <v>149</v>
      </c>
      <c r="C43" s="36">
        <f t="shared" si="1"/>
        <v>0</v>
      </c>
      <c r="D43" s="36">
        <v>0</v>
      </c>
      <c r="E43" s="36">
        <f>F43+G43</f>
        <v>0</v>
      </c>
    </row>
    <row r="44" spans="1:5" ht="14.25">
      <c r="A44" s="40">
        <v>30229</v>
      </c>
      <c r="B44" s="60" t="s">
        <v>150</v>
      </c>
      <c r="C44" s="36">
        <f t="shared" si="1"/>
        <v>0</v>
      </c>
      <c r="D44" s="36">
        <v>0</v>
      </c>
      <c r="E44" s="36">
        <f>F44+G44</f>
        <v>0</v>
      </c>
    </row>
    <row r="45" spans="1:5" ht="14.25">
      <c r="A45" s="40">
        <v>30231</v>
      </c>
      <c r="B45" s="60" t="s">
        <v>151</v>
      </c>
      <c r="C45" s="36">
        <v>12.3</v>
      </c>
      <c r="D45" s="36">
        <v>0</v>
      </c>
      <c r="E45" s="36">
        <v>12.3</v>
      </c>
    </row>
    <row r="46" spans="1:5" ht="14.25">
      <c r="A46" s="40">
        <v>30239</v>
      </c>
      <c r="B46" s="60" t="s">
        <v>152</v>
      </c>
      <c r="C46" s="36">
        <v>10.48</v>
      </c>
      <c r="D46" s="36">
        <v>0</v>
      </c>
      <c r="E46" s="36">
        <v>10.48</v>
      </c>
    </row>
    <row r="47" spans="1:5" ht="14.25">
      <c r="A47" s="40">
        <v>30240</v>
      </c>
      <c r="B47" s="60" t="s">
        <v>153</v>
      </c>
      <c r="C47" s="36">
        <f t="shared" si="1"/>
        <v>0</v>
      </c>
      <c r="D47" s="36">
        <v>0</v>
      </c>
      <c r="E47" s="36">
        <f aca="true" t="shared" si="3" ref="E47:E61">F47+G47</f>
        <v>0</v>
      </c>
    </row>
    <row r="48" spans="1:5" ht="14.25">
      <c r="A48" s="40">
        <v>30299</v>
      </c>
      <c r="B48" s="60" t="s">
        <v>154</v>
      </c>
      <c r="C48" s="36">
        <v>21.57</v>
      </c>
      <c r="D48" s="36">
        <v>0</v>
      </c>
      <c r="E48" s="36">
        <v>21.57</v>
      </c>
    </row>
    <row r="49" spans="1:5" s="25" customFormat="1" ht="14.25">
      <c r="A49" s="28">
        <v>303</v>
      </c>
      <c r="B49" s="59" t="s">
        <v>155</v>
      </c>
      <c r="C49" s="39">
        <f>SUM(C50:C61)</f>
        <v>99.38000000000001</v>
      </c>
      <c r="D49" s="39">
        <f>SUM(D50:D61)</f>
        <v>99.38000000000001</v>
      </c>
      <c r="E49" s="39">
        <f>SUM(E50:E61)</f>
        <v>0</v>
      </c>
    </row>
    <row r="50" spans="1:5" ht="14.25">
      <c r="A50" s="40">
        <v>30301</v>
      </c>
      <c r="B50" s="60" t="s">
        <v>156</v>
      </c>
      <c r="C50" s="36">
        <f>D50+E50</f>
        <v>0</v>
      </c>
      <c r="D50" s="36">
        <f>E50+F50</f>
        <v>0</v>
      </c>
      <c r="E50" s="36">
        <f t="shared" si="3"/>
        <v>0</v>
      </c>
    </row>
    <row r="51" spans="1:5" ht="14.25">
      <c r="A51" s="40">
        <v>30302</v>
      </c>
      <c r="B51" s="60" t="s">
        <v>157</v>
      </c>
      <c r="C51" s="36">
        <v>75.15</v>
      </c>
      <c r="D51" s="36">
        <v>75.15</v>
      </c>
      <c r="E51" s="36">
        <f t="shared" si="3"/>
        <v>0</v>
      </c>
    </row>
    <row r="52" spans="1:5" ht="14.25">
      <c r="A52" s="40">
        <v>30303</v>
      </c>
      <c r="B52" s="60" t="s">
        <v>158</v>
      </c>
      <c r="C52" s="36">
        <f aca="true" t="shared" si="4" ref="C52:C61">D52+E52</f>
        <v>0</v>
      </c>
      <c r="D52" s="36">
        <f>E52+F52</f>
        <v>0</v>
      </c>
      <c r="E52" s="36">
        <f t="shared" si="3"/>
        <v>0</v>
      </c>
    </row>
    <row r="53" spans="1:5" ht="14.25">
      <c r="A53" s="40">
        <v>30304</v>
      </c>
      <c r="B53" s="60" t="s">
        <v>159</v>
      </c>
      <c r="C53" s="36">
        <f t="shared" si="4"/>
        <v>0</v>
      </c>
      <c r="D53" s="36">
        <f>E53+F53</f>
        <v>0</v>
      </c>
      <c r="E53" s="36">
        <f t="shared" si="3"/>
        <v>0</v>
      </c>
    </row>
    <row r="54" spans="1:5" ht="14.25">
      <c r="A54" s="40">
        <v>30305</v>
      </c>
      <c r="B54" s="60" t="s">
        <v>160</v>
      </c>
      <c r="C54" s="36">
        <v>2.34</v>
      </c>
      <c r="D54" s="36">
        <v>2.34</v>
      </c>
      <c r="E54" s="36">
        <f t="shared" si="3"/>
        <v>0</v>
      </c>
    </row>
    <row r="55" spans="1:5" ht="14.25">
      <c r="A55" s="40">
        <v>30306</v>
      </c>
      <c r="B55" s="60" t="s">
        <v>161</v>
      </c>
      <c r="C55" s="36">
        <f t="shared" si="4"/>
        <v>0</v>
      </c>
      <c r="D55" s="36">
        <f aca="true" t="shared" si="5" ref="D55:D61">E55+F55</f>
        <v>0</v>
      </c>
      <c r="E55" s="36">
        <f t="shared" si="3"/>
        <v>0</v>
      </c>
    </row>
    <row r="56" spans="1:5" ht="14.25">
      <c r="A56" s="40">
        <v>30307</v>
      </c>
      <c r="B56" s="60" t="s">
        <v>162</v>
      </c>
      <c r="C56" s="36">
        <v>21.89</v>
      </c>
      <c r="D56" s="36">
        <v>21.89</v>
      </c>
      <c r="E56" s="36">
        <f t="shared" si="3"/>
        <v>0</v>
      </c>
    </row>
    <row r="57" spans="1:5" ht="14.25">
      <c r="A57" s="40">
        <v>30308</v>
      </c>
      <c r="B57" s="60" t="s">
        <v>163</v>
      </c>
      <c r="C57" s="36">
        <f t="shared" si="4"/>
        <v>0</v>
      </c>
      <c r="D57" s="36">
        <f t="shared" si="5"/>
        <v>0</v>
      </c>
      <c r="E57" s="36">
        <f t="shared" si="3"/>
        <v>0</v>
      </c>
    </row>
    <row r="58" spans="1:5" ht="14.25">
      <c r="A58" s="40">
        <v>30309</v>
      </c>
      <c r="B58" s="60" t="s">
        <v>164</v>
      </c>
      <c r="C58" s="36">
        <f t="shared" si="4"/>
        <v>0</v>
      </c>
      <c r="D58" s="36">
        <f t="shared" si="5"/>
        <v>0</v>
      </c>
      <c r="E58" s="36">
        <f t="shared" si="3"/>
        <v>0</v>
      </c>
    </row>
    <row r="59" spans="1:5" ht="14.25">
      <c r="A59" s="40">
        <v>30310</v>
      </c>
      <c r="B59" s="60" t="s">
        <v>165</v>
      </c>
      <c r="C59" s="36">
        <f t="shared" si="4"/>
        <v>0</v>
      </c>
      <c r="D59" s="36">
        <f t="shared" si="5"/>
        <v>0</v>
      </c>
      <c r="E59" s="36">
        <f t="shared" si="3"/>
        <v>0</v>
      </c>
    </row>
    <row r="60" spans="1:5" ht="14.25">
      <c r="A60" s="40">
        <v>30311</v>
      </c>
      <c r="B60" s="60" t="s">
        <v>166</v>
      </c>
      <c r="C60" s="36">
        <f t="shared" si="4"/>
        <v>0</v>
      </c>
      <c r="D60" s="36">
        <f t="shared" si="5"/>
        <v>0</v>
      </c>
      <c r="E60" s="36">
        <f t="shared" si="3"/>
        <v>0</v>
      </c>
    </row>
    <row r="61" spans="1:5" ht="14.25">
      <c r="A61" s="40">
        <v>30399</v>
      </c>
      <c r="B61" s="60" t="s">
        <v>167</v>
      </c>
      <c r="C61" s="36">
        <f t="shared" si="4"/>
        <v>0</v>
      </c>
      <c r="D61" s="36">
        <f t="shared" si="5"/>
        <v>0</v>
      </c>
      <c r="E61" s="36">
        <f t="shared" si="3"/>
        <v>0</v>
      </c>
    </row>
    <row r="62" spans="1:5" s="25" customFormat="1" ht="14.25">
      <c r="A62" s="28">
        <v>310</v>
      </c>
      <c r="B62" s="59" t="s">
        <v>168</v>
      </c>
      <c r="C62" s="39">
        <f>SUM(C63:C66)</f>
        <v>0</v>
      </c>
      <c r="D62" s="39">
        <f>SUM(D63:D66)</f>
        <v>0</v>
      </c>
      <c r="E62" s="39">
        <f>SUM(E63:E66)</f>
        <v>0</v>
      </c>
    </row>
    <row r="63" spans="1:5" ht="14.25">
      <c r="A63" s="40">
        <v>31002</v>
      </c>
      <c r="B63" s="60" t="s">
        <v>169</v>
      </c>
      <c r="C63" s="36">
        <f>D63+E63</f>
        <v>0</v>
      </c>
      <c r="D63" s="36">
        <v>0</v>
      </c>
      <c r="E63" s="36">
        <f>F63+G63</f>
        <v>0</v>
      </c>
    </row>
    <row r="64" spans="1:5" ht="14.25">
      <c r="A64" s="40">
        <v>31003</v>
      </c>
      <c r="B64" s="60" t="s">
        <v>170</v>
      </c>
      <c r="C64" s="36">
        <f>D64+E64</f>
        <v>0</v>
      </c>
      <c r="D64" s="36">
        <v>0</v>
      </c>
      <c r="E64" s="36">
        <f>F64+G64</f>
        <v>0</v>
      </c>
    </row>
    <row r="65" spans="1:5" ht="14.25">
      <c r="A65" s="40">
        <v>31007</v>
      </c>
      <c r="B65" s="60" t="s">
        <v>171</v>
      </c>
      <c r="C65" s="36">
        <f>D65+E65</f>
        <v>0</v>
      </c>
      <c r="D65" s="36">
        <v>0</v>
      </c>
      <c r="E65" s="36">
        <f>F65+G65</f>
        <v>0</v>
      </c>
    </row>
    <row r="66" spans="1:5" ht="14.25">
      <c r="A66" s="40">
        <v>31099</v>
      </c>
      <c r="B66" s="60" t="s">
        <v>172</v>
      </c>
      <c r="C66" s="36">
        <f>D66+E66</f>
        <v>0</v>
      </c>
      <c r="D66" s="36">
        <v>0</v>
      </c>
      <c r="E66" s="36">
        <f>F66+G66</f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PageLayoutView="0" workbookViewId="0" topLeftCell="A1">
      <selection activeCell="P16" sqref="P16"/>
    </sheetView>
  </sheetViews>
  <sheetFormatPr defaultColWidth="9.00390625" defaultRowHeight="14.25"/>
  <cols>
    <col min="1" max="18" width="9.125" style="55" customWidth="1"/>
    <col min="19" max="16384" width="9.00390625" style="55" customWidth="1"/>
  </cols>
  <sheetData>
    <row r="1" ht="23.25" customHeight="1">
      <c r="A1" s="55" t="s">
        <v>173</v>
      </c>
    </row>
    <row r="2" spans="1:18" s="1" customFormat="1" ht="30.75" customHeight="1">
      <c r="A2" s="130" t="s">
        <v>174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ht="20.25" customHeight="1"/>
    <row r="4" spans="1:18" s="53" customFormat="1" ht="24.75" customHeight="1">
      <c r="A4" s="131" t="s">
        <v>175</v>
      </c>
      <c r="B4" s="131"/>
      <c r="C4" s="131"/>
      <c r="D4" s="131"/>
      <c r="E4" s="131"/>
      <c r="F4" s="131"/>
      <c r="G4" s="131" t="s">
        <v>176</v>
      </c>
      <c r="H4" s="131"/>
      <c r="I4" s="131"/>
      <c r="J4" s="131"/>
      <c r="K4" s="131"/>
      <c r="L4" s="131"/>
      <c r="M4" s="131" t="s">
        <v>177</v>
      </c>
      <c r="N4" s="131"/>
      <c r="O4" s="131"/>
      <c r="P4" s="131"/>
      <c r="Q4" s="131"/>
      <c r="R4" s="131"/>
    </row>
    <row r="5" spans="1:18" s="53" customFormat="1" ht="24.75" customHeight="1">
      <c r="A5" s="131" t="s">
        <v>55</v>
      </c>
      <c r="B5" s="131" t="s">
        <v>178</v>
      </c>
      <c r="C5" s="131" t="s">
        <v>179</v>
      </c>
      <c r="D5" s="131"/>
      <c r="E5" s="131"/>
      <c r="F5" s="132" t="s">
        <v>143</v>
      </c>
      <c r="G5" s="131" t="s">
        <v>55</v>
      </c>
      <c r="H5" s="131" t="s">
        <v>178</v>
      </c>
      <c r="I5" s="131" t="s">
        <v>179</v>
      </c>
      <c r="J5" s="131"/>
      <c r="K5" s="131"/>
      <c r="L5" s="132" t="s">
        <v>143</v>
      </c>
      <c r="M5" s="131" t="s">
        <v>55</v>
      </c>
      <c r="N5" s="131" t="s">
        <v>178</v>
      </c>
      <c r="O5" s="131" t="s">
        <v>179</v>
      </c>
      <c r="P5" s="131"/>
      <c r="Q5" s="131"/>
      <c r="R5" s="131" t="s">
        <v>143</v>
      </c>
    </row>
    <row r="6" spans="1:18" s="53" customFormat="1" ht="51.75" customHeight="1">
      <c r="A6" s="131"/>
      <c r="B6" s="131"/>
      <c r="C6" s="56" t="s">
        <v>9</v>
      </c>
      <c r="D6" s="56" t="s">
        <v>180</v>
      </c>
      <c r="E6" s="56" t="s">
        <v>181</v>
      </c>
      <c r="F6" s="133"/>
      <c r="G6" s="131"/>
      <c r="H6" s="131"/>
      <c r="I6" s="56" t="s">
        <v>9</v>
      </c>
      <c r="J6" s="56" t="s">
        <v>180</v>
      </c>
      <c r="K6" s="56" t="s">
        <v>181</v>
      </c>
      <c r="L6" s="133"/>
      <c r="M6" s="131"/>
      <c r="N6" s="131"/>
      <c r="O6" s="56" t="s">
        <v>9</v>
      </c>
      <c r="P6" s="56" t="s">
        <v>180</v>
      </c>
      <c r="Q6" s="56" t="s">
        <v>181</v>
      </c>
      <c r="R6" s="131"/>
    </row>
    <row r="7" spans="1:18" s="54" customFormat="1" ht="36.75" customHeight="1">
      <c r="A7" s="57">
        <f>B7+C7+F7</f>
        <v>24.6</v>
      </c>
      <c r="B7" s="57">
        <v>0</v>
      </c>
      <c r="C7" s="57">
        <f>D7+E7</f>
        <v>24.6</v>
      </c>
      <c r="D7" s="57">
        <v>0</v>
      </c>
      <c r="E7" s="57">
        <v>24.6</v>
      </c>
      <c r="F7" s="57">
        <v>0</v>
      </c>
      <c r="G7" s="57">
        <f>H7+I7+L7</f>
        <v>22.6</v>
      </c>
      <c r="H7" s="57">
        <v>0</v>
      </c>
      <c r="I7" s="57">
        <f>J7+K7</f>
        <v>22.07</v>
      </c>
      <c r="J7" s="57">
        <v>0</v>
      </c>
      <c r="K7" s="57">
        <v>22.07</v>
      </c>
      <c r="L7" s="57">
        <v>0.53</v>
      </c>
      <c r="M7" s="57">
        <f>N7+O7+R7</f>
        <v>12.3</v>
      </c>
      <c r="N7" s="57">
        <v>0</v>
      </c>
      <c r="O7" s="57">
        <f>P7+Q7</f>
        <v>12.3</v>
      </c>
      <c r="P7" s="57">
        <v>0</v>
      </c>
      <c r="Q7" s="57">
        <v>12.3</v>
      </c>
      <c r="R7" s="57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11.25390625" style="43" bestFit="1" customWidth="1"/>
    <col min="2" max="2" width="33.25390625" style="26" customWidth="1"/>
    <col min="3" max="6" width="12.625" style="26" customWidth="1"/>
    <col min="7" max="7" width="16.00390625" style="26" customWidth="1"/>
    <col min="8" max="9" width="12.625" style="26" customWidth="1"/>
    <col min="10" max="10" width="12.625" style="44" customWidth="1"/>
    <col min="11" max="11" width="16.00390625" style="26" customWidth="1"/>
    <col min="12" max="12" width="9.00390625" style="26" customWidth="1"/>
    <col min="13" max="13" width="19.75390625" style="26" customWidth="1"/>
    <col min="14" max="14" width="15.50390625" style="26" customWidth="1"/>
    <col min="15" max="16384" width="9.00390625" style="26" customWidth="1"/>
  </cols>
  <sheetData>
    <row r="1" ht="14.25">
      <c r="A1" s="45" t="s">
        <v>182</v>
      </c>
    </row>
    <row r="2" spans="1:14" s="22" customFormat="1" ht="38.25" customHeight="1">
      <c r="A2" s="112" t="s">
        <v>183</v>
      </c>
      <c r="B2" s="112"/>
      <c r="C2" s="112"/>
      <c r="D2" s="112"/>
      <c r="E2" s="112"/>
      <c r="F2" s="112"/>
      <c r="G2" s="112"/>
      <c r="H2" s="112"/>
      <c r="I2" s="112"/>
      <c r="J2" s="112"/>
      <c r="K2" s="49"/>
      <c r="L2" s="49"/>
      <c r="M2" s="49"/>
      <c r="N2" s="49"/>
    </row>
    <row r="3" ht="14.25">
      <c r="J3" s="44" t="s">
        <v>3</v>
      </c>
    </row>
    <row r="4" spans="1:10" s="25" customFormat="1" ht="27.75" customHeight="1">
      <c r="A4" s="129" t="s">
        <v>45</v>
      </c>
      <c r="B4" s="129"/>
      <c r="C4" s="129" t="s">
        <v>100</v>
      </c>
      <c r="D4" s="129" t="s">
        <v>101</v>
      </c>
      <c r="E4" s="129"/>
      <c r="F4" s="129"/>
      <c r="G4" s="129"/>
      <c r="H4" s="129"/>
      <c r="I4" s="129" t="s">
        <v>102</v>
      </c>
      <c r="J4" s="129"/>
    </row>
    <row r="5" spans="1:10" s="25" customFormat="1" ht="19.5" customHeight="1">
      <c r="A5" s="137" t="s">
        <v>50</v>
      </c>
      <c r="B5" s="137" t="s">
        <v>51</v>
      </c>
      <c r="C5" s="129"/>
      <c r="D5" s="137" t="s">
        <v>55</v>
      </c>
      <c r="E5" s="127" t="s">
        <v>103</v>
      </c>
      <c r="F5" s="134"/>
      <c r="G5" s="128"/>
      <c r="H5" s="137" t="s">
        <v>104</v>
      </c>
      <c r="I5" s="137" t="s">
        <v>105</v>
      </c>
      <c r="J5" s="139" t="s">
        <v>106</v>
      </c>
    </row>
    <row r="6" spans="1:10" s="25" customFormat="1" ht="19.5" customHeight="1">
      <c r="A6" s="138"/>
      <c r="B6" s="138"/>
      <c r="C6" s="129"/>
      <c r="D6" s="138"/>
      <c r="E6" s="28" t="s">
        <v>9</v>
      </c>
      <c r="F6" s="28" t="s">
        <v>184</v>
      </c>
      <c r="G6" s="28" t="s">
        <v>185</v>
      </c>
      <c r="H6" s="138"/>
      <c r="I6" s="138"/>
      <c r="J6" s="140"/>
    </row>
    <row r="7" spans="1:10" s="41" customFormat="1" ht="19.5" customHeight="1">
      <c r="A7" s="135" t="s">
        <v>55</v>
      </c>
      <c r="B7" s="136"/>
      <c r="C7" s="46">
        <f aca="true" t="shared" si="0" ref="C7:I7">SUM(C8:C8)</f>
        <v>3526.56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-3526.56</v>
      </c>
      <c r="J7" s="50">
        <f>I7/C7</f>
        <v>-1</v>
      </c>
    </row>
    <row r="8" spans="1:10" s="42" customFormat="1" ht="19.5" customHeight="1">
      <c r="A8" s="155">
        <v>2120801</v>
      </c>
      <c r="B8" s="47" t="s">
        <v>186</v>
      </c>
      <c r="C8" s="48">
        <v>3526.56</v>
      </c>
      <c r="D8" s="48">
        <f>E8+H8</f>
        <v>0</v>
      </c>
      <c r="E8" s="48">
        <f>F8+G8</f>
        <v>0</v>
      </c>
      <c r="F8" s="48">
        <v>0</v>
      </c>
      <c r="G8" s="48">
        <v>0</v>
      </c>
      <c r="H8" s="48">
        <v>0</v>
      </c>
      <c r="I8" s="51">
        <f>D8-C8</f>
        <v>-3526.56</v>
      </c>
      <c r="J8" s="52">
        <f>I8/C8</f>
        <v>-1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F43" sqref="F43"/>
    </sheetView>
  </sheetViews>
  <sheetFormatPr defaultColWidth="9.00390625" defaultRowHeight="14.25"/>
  <cols>
    <col min="1" max="1" width="41.625" style="26" customWidth="1"/>
    <col min="2" max="2" width="20.00390625" style="34" customWidth="1"/>
    <col min="3" max="3" width="43.375" style="26" customWidth="1"/>
    <col min="4" max="4" width="15.00390625" style="34" customWidth="1"/>
    <col min="5" max="6" width="9.00390625" style="26" customWidth="1"/>
    <col min="7" max="7" width="12.625" style="26" bestFit="1" customWidth="1"/>
    <col min="8" max="16384" width="9.00390625" style="26" customWidth="1"/>
  </cols>
  <sheetData>
    <row r="1" ht="30.75" customHeight="1">
      <c r="A1" s="26" t="s">
        <v>187</v>
      </c>
    </row>
    <row r="2" spans="1:4" ht="33.75" customHeight="1">
      <c r="A2" s="112" t="s">
        <v>188</v>
      </c>
      <c r="B2" s="112"/>
      <c r="C2" s="112"/>
      <c r="D2" s="112"/>
    </row>
    <row r="3" spans="3:4" ht="24.75" customHeight="1">
      <c r="C3" s="141" t="s">
        <v>189</v>
      </c>
      <c r="D3" s="141"/>
    </row>
    <row r="4" spans="1:4" ht="24.75" customHeight="1">
      <c r="A4" s="129" t="s">
        <v>4</v>
      </c>
      <c r="B4" s="129"/>
      <c r="C4" s="129" t="s">
        <v>5</v>
      </c>
      <c r="D4" s="129"/>
    </row>
    <row r="5" spans="1:4" ht="24.75" customHeight="1">
      <c r="A5" s="28" t="s">
        <v>190</v>
      </c>
      <c r="B5" s="28" t="s">
        <v>7</v>
      </c>
      <c r="C5" s="28" t="s">
        <v>190</v>
      </c>
      <c r="D5" s="28" t="s">
        <v>7</v>
      </c>
    </row>
    <row r="6" spans="1:4" ht="24.75" customHeight="1">
      <c r="A6" s="35" t="s">
        <v>191</v>
      </c>
      <c r="B6" s="36">
        <f>B7+B10</f>
        <v>15126.82</v>
      </c>
      <c r="C6" s="35" t="s">
        <v>192</v>
      </c>
      <c r="D6" s="36">
        <f>D7+D10</f>
        <v>148.15</v>
      </c>
    </row>
    <row r="7" spans="1:4" ht="24.75" customHeight="1">
      <c r="A7" s="35" t="s">
        <v>193</v>
      </c>
      <c r="B7" s="36">
        <f aca="true" t="shared" si="0" ref="B7:B12">B8+B9</f>
        <v>15126.82</v>
      </c>
      <c r="C7" s="35" t="s">
        <v>194</v>
      </c>
      <c r="D7" s="36">
        <f>D8+D9</f>
        <v>148.15</v>
      </c>
    </row>
    <row r="8" spans="1:4" ht="24.75" customHeight="1">
      <c r="A8" s="35" t="s">
        <v>195</v>
      </c>
      <c r="B8" s="36">
        <v>2822.82</v>
      </c>
      <c r="C8" s="35" t="s">
        <v>196</v>
      </c>
      <c r="D8" s="36">
        <v>148.15</v>
      </c>
    </row>
    <row r="9" spans="1:4" ht="24.75" customHeight="1">
      <c r="A9" s="35" t="s">
        <v>197</v>
      </c>
      <c r="B9" s="36">
        <v>12304</v>
      </c>
      <c r="C9" s="35" t="s">
        <v>198</v>
      </c>
      <c r="D9" s="36">
        <f>D10+D11</f>
        <v>0</v>
      </c>
    </row>
    <row r="10" spans="1:4" ht="24.75" customHeight="1">
      <c r="A10" s="35" t="s">
        <v>199</v>
      </c>
      <c r="B10" s="36">
        <f t="shared" si="0"/>
        <v>0</v>
      </c>
      <c r="C10" s="35" t="s">
        <v>200</v>
      </c>
      <c r="D10" s="36">
        <f>D11+D12</f>
        <v>0</v>
      </c>
    </row>
    <row r="11" spans="1:4" ht="24.75" customHeight="1">
      <c r="A11" s="35" t="s">
        <v>195</v>
      </c>
      <c r="B11" s="36">
        <f t="shared" si="0"/>
        <v>0</v>
      </c>
      <c r="C11" s="35" t="s">
        <v>201</v>
      </c>
      <c r="D11" s="36">
        <v>0</v>
      </c>
    </row>
    <row r="12" spans="1:4" ht="24.75" customHeight="1">
      <c r="A12" s="35" t="s">
        <v>197</v>
      </c>
      <c r="B12" s="36">
        <f t="shared" si="0"/>
        <v>0</v>
      </c>
      <c r="C12" s="35" t="s">
        <v>202</v>
      </c>
      <c r="D12" s="36">
        <v>0</v>
      </c>
    </row>
    <row r="13" spans="1:4" ht="24.75" customHeight="1">
      <c r="A13" s="35" t="s">
        <v>203</v>
      </c>
      <c r="B13" s="36">
        <f aca="true" t="shared" si="1" ref="B13:B19">B14+B15</f>
        <v>0</v>
      </c>
      <c r="C13" s="35" t="s">
        <v>204</v>
      </c>
      <c r="D13" s="36">
        <f>D14+D17</f>
        <v>14978.67</v>
      </c>
    </row>
    <row r="14" spans="1:4" ht="24.75" customHeight="1">
      <c r="A14" s="35" t="s">
        <v>205</v>
      </c>
      <c r="B14" s="36">
        <f t="shared" si="1"/>
        <v>0</v>
      </c>
      <c r="C14" s="35" t="s">
        <v>194</v>
      </c>
      <c r="D14" s="37">
        <f>D15+D16</f>
        <v>14978.67</v>
      </c>
    </row>
    <row r="15" spans="1:4" ht="24.75" customHeight="1">
      <c r="A15" s="35" t="s">
        <v>206</v>
      </c>
      <c r="B15" s="36">
        <f t="shared" si="1"/>
        <v>0</v>
      </c>
      <c r="C15" s="35" t="s">
        <v>196</v>
      </c>
      <c r="D15" s="37">
        <v>14978.67</v>
      </c>
    </row>
    <row r="16" spans="1:4" ht="24.75" customHeight="1">
      <c r="A16" s="35" t="s">
        <v>207</v>
      </c>
      <c r="B16" s="36">
        <f t="shared" si="1"/>
        <v>0</v>
      </c>
      <c r="C16" s="35" t="s">
        <v>198</v>
      </c>
      <c r="D16" s="38">
        <v>0</v>
      </c>
    </row>
    <row r="17" spans="1:4" ht="24.75" customHeight="1">
      <c r="A17" s="35" t="s">
        <v>208</v>
      </c>
      <c r="B17" s="36">
        <f t="shared" si="1"/>
        <v>0</v>
      </c>
      <c r="C17" s="35" t="s">
        <v>200</v>
      </c>
      <c r="D17" s="38">
        <v>0</v>
      </c>
    </row>
    <row r="18" spans="1:4" ht="24.75" customHeight="1">
      <c r="A18" s="35" t="s">
        <v>209</v>
      </c>
      <c r="B18" s="36">
        <f t="shared" si="1"/>
        <v>0</v>
      </c>
      <c r="C18" s="35" t="s">
        <v>201</v>
      </c>
      <c r="D18" s="38">
        <v>0</v>
      </c>
    </row>
    <row r="19" spans="1:4" ht="24.75" customHeight="1">
      <c r="A19" s="35" t="s">
        <v>210</v>
      </c>
      <c r="B19" s="36">
        <f t="shared" si="1"/>
        <v>0</v>
      </c>
      <c r="C19" s="35" t="s">
        <v>202</v>
      </c>
      <c r="D19" s="38">
        <v>0</v>
      </c>
    </row>
    <row r="20" spans="1:4" ht="24.75" customHeight="1">
      <c r="A20" s="35" t="s">
        <v>211</v>
      </c>
      <c r="B20" s="36">
        <f>B21+B22</f>
        <v>0</v>
      </c>
      <c r="C20" s="35" t="s">
        <v>212</v>
      </c>
      <c r="D20" s="38">
        <v>0</v>
      </c>
    </row>
    <row r="21" spans="1:4" ht="24.75" customHeight="1">
      <c r="A21" s="35" t="s">
        <v>213</v>
      </c>
      <c r="B21" s="36">
        <f>B22+B23</f>
        <v>0</v>
      </c>
      <c r="C21" s="35" t="s">
        <v>214</v>
      </c>
      <c r="D21" s="38">
        <v>0</v>
      </c>
    </row>
    <row r="22" spans="1:4" ht="24.75" customHeight="1">
      <c r="A22" s="35" t="s">
        <v>215</v>
      </c>
      <c r="B22" s="36">
        <f>B23+B24</f>
        <v>0</v>
      </c>
      <c r="C22" s="35" t="s">
        <v>216</v>
      </c>
      <c r="D22" s="38">
        <v>0</v>
      </c>
    </row>
    <row r="23" spans="1:4" ht="24.75" customHeight="1">
      <c r="A23" s="35" t="s">
        <v>217</v>
      </c>
      <c r="B23" s="36">
        <f>B24+B25</f>
        <v>0</v>
      </c>
      <c r="C23" s="35" t="s">
        <v>218</v>
      </c>
      <c r="D23" s="38">
        <v>0</v>
      </c>
    </row>
    <row r="24" spans="1:4" ht="24.75" customHeight="1">
      <c r="A24" s="35" t="s">
        <v>219</v>
      </c>
      <c r="B24" s="36">
        <f>B25+B26</f>
        <v>0</v>
      </c>
      <c r="C24" s="35" t="s">
        <v>220</v>
      </c>
      <c r="D24" s="38">
        <v>0</v>
      </c>
    </row>
    <row r="25" spans="1:4" ht="24.75" customHeight="1">
      <c r="A25" s="35"/>
      <c r="B25" s="36"/>
      <c r="C25" s="35" t="s">
        <v>221</v>
      </c>
      <c r="D25" s="38">
        <v>0</v>
      </c>
    </row>
    <row r="26" spans="1:4" s="25" customFormat="1" ht="24.75" customHeight="1">
      <c r="A26" s="28" t="s">
        <v>222</v>
      </c>
      <c r="B26" s="39">
        <f>B6+B13+B16+B17+B18+B19+B20+B23+B24</f>
        <v>15126.82</v>
      </c>
      <c r="C26" s="28" t="s">
        <v>223</v>
      </c>
      <c r="D26" s="39">
        <f>D6+D13+D20+D21+D22+D23+D24+D25</f>
        <v>15126.82</v>
      </c>
    </row>
    <row r="27" spans="1:4" ht="24.75" customHeight="1">
      <c r="A27" s="40"/>
      <c r="B27" s="36"/>
      <c r="C27" s="40"/>
      <c r="D27" s="36"/>
    </row>
    <row r="28" spans="1:4" ht="24.75" customHeight="1">
      <c r="A28" s="35" t="s">
        <v>224</v>
      </c>
      <c r="B28" s="36">
        <f>B29+B32</f>
        <v>0</v>
      </c>
      <c r="C28" s="35" t="s">
        <v>225</v>
      </c>
      <c r="D28" s="36">
        <f>D29+D32+D35+D38+D41+D42</f>
        <v>0</v>
      </c>
    </row>
    <row r="29" spans="1:4" ht="24.75" customHeight="1">
      <c r="A29" s="35" t="s">
        <v>226</v>
      </c>
      <c r="B29" s="36">
        <f>B30+B31</f>
        <v>0</v>
      </c>
      <c r="C29" s="35" t="s">
        <v>226</v>
      </c>
      <c r="D29" s="36">
        <f>SUM(D30:D31)</f>
        <v>0</v>
      </c>
    </row>
    <row r="30" spans="1:4" ht="24.75" customHeight="1">
      <c r="A30" s="35" t="s">
        <v>227</v>
      </c>
      <c r="B30" s="36">
        <f>B31+B32</f>
        <v>0</v>
      </c>
      <c r="C30" s="35" t="s">
        <v>227</v>
      </c>
      <c r="D30" s="36">
        <v>0</v>
      </c>
    </row>
    <row r="31" spans="1:4" ht="24.75" customHeight="1">
      <c r="A31" s="35" t="s">
        <v>228</v>
      </c>
      <c r="B31" s="36">
        <f>B32+B33</f>
        <v>0</v>
      </c>
      <c r="C31" s="35" t="s">
        <v>228</v>
      </c>
      <c r="D31" s="36">
        <v>0</v>
      </c>
    </row>
    <row r="32" spans="1:4" ht="24.75" customHeight="1">
      <c r="A32" s="35" t="s">
        <v>229</v>
      </c>
      <c r="B32" s="36">
        <f>B33+B34</f>
        <v>0</v>
      </c>
      <c r="C32" s="35" t="s">
        <v>230</v>
      </c>
      <c r="D32" s="36">
        <f>SUM(D33:D34)</f>
        <v>0</v>
      </c>
    </row>
    <row r="33" spans="1:4" ht="24.75" customHeight="1">
      <c r="A33" s="35" t="s">
        <v>231</v>
      </c>
      <c r="B33" s="36">
        <f>B34+B35</f>
        <v>0</v>
      </c>
      <c r="C33" s="35" t="s">
        <v>227</v>
      </c>
      <c r="D33" s="36">
        <v>0</v>
      </c>
    </row>
    <row r="34" spans="1:4" ht="24.75" customHeight="1">
      <c r="A34" s="35" t="s">
        <v>232</v>
      </c>
      <c r="B34" s="36">
        <f>B35+B36</f>
        <v>0</v>
      </c>
      <c r="C34" s="35" t="s">
        <v>228</v>
      </c>
      <c r="D34" s="36">
        <v>0</v>
      </c>
    </row>
    <row r="35" spans="1:4" ht="24.75" customHeight="1">
      <c r="A35" s="35" t="s">
        <v>233</v>
      </c>
      <c r="B35" s="36">
        <f>B36+B39</f>
        <v>0</v>
      </c>
      <c r="C35" s="35" t="s">
        <v>234</v>
      </c>
      <c r="D35" s="36">
        <f>SUM(D36:D37)</f>
        <v>0</v>
      </c>
    </row>
    <row r="36" spans="1:4" ht="24.75" customHeight="1">
      <c r="A36" s="35" t="s">
        <v>235</v>
      </c>
      <c r="B36" s="36">
        <f>B37+B38</f>
        <v>0</v>
      </c>
      <c r="C36" s="35" t="s">
        <v>231</v>
      </c>
      <c r="D36" s="36">
        <v>0</v>
      </c>
    </row>
    <row r="37" spans="1:4" ht="24.75" customHeight="1">
      <c r="A37" s="35" t="s">
        <v>227</v>
      </c>
      <c r="B37" s="36">
        <f>B38+B39</f>
        <v>0</v>
      </c>
      <c r="C37" s="35" t="s">
        <v>232</v>
      </c>
      <c r="D37" s="36">
        <v>0</v>
      </c>
    </row>
    <row r="38" spans="1:4" ht="24.75" customHeight="1">
      <c r="A38" s="35" t="s">
        <v>228</v>
      </c>
      <c r="B38" s="36">
        <f>B39+B40</f>
        <v>0</v>
      </c>
      <c r="C38" s="35" t="s">
        <v>236</v>
      </c>
      <c r="D38" s="36">
        <f>SUM(D39:D40)</f>
        <v>0</v>
      </c>
    </row>
    <row r="39" spans="1:4" ht="24.75" customHeight="1">
      <c r="A39" s="35" t="s">
        <v>237</v>
      </c>
      <c r="B39" s="36">
        <f aca="true" t="shared" si="2" ref="B39:B44">B40+B41</f>
        <v>0</v>
      </c>
      <c r="C39" s="35" t="s">
        <v>231</v>
      </c>
      <c r="D39" s="36">
        <v>0</v>
      </c>
    </row>
    <row r="40" spans="1:4" ht="24.75" customHeight="1">
      <c r="A40" s="35" t="s">
        <v>231</v>
      </c>
      <c r="B40" s="36">
        <f t="shared" si="2"/>
        <v>0</v>
      </c>
      <c r="C40" s="35" t="s">
        <v>232</v>
      </c>
      <c r="D40" s="36">
        <v>0</v>
      </c>
    </row>
    <row r="41" spans="1:4" ht="24.75" customHeight="1">
      <c r="A41" s="35" t="s">
        <v>232</v>
      </c>
      <c r="B41" s="36">
        <f t="shared" si="2"/>
        <v>0</v>
      </c>
      <c r="C41" s="35" t="s">
        <v>238</v>
      </c>
      <c r="D41" s="36">
        <v>0</v>
      </c>
    </row>
    <row r="42" spans="1:4" ht="24.75" customHeight="1">
      <c r="A42" s="35" t="s">
        <v>239</v>
      </c>
      <c r="B42" s="36">
        <f t="shared" si="2"/>
        <v>0</v>
      </c>
      <c r="C42" s="35" t="s">
        <v>240</v>
      </c>
      <c r="D42" s="36">
        <v>0</v>
      </c>
    </row>
    <row r="43" spans="1:4" ht="24.75" customHeight="1">
      <c r="A43" s="35" t="s">
        <v>241</v>
      </c>
      <c r="B43" s="36">
        <f t="shared" si="2"/>
        <v>0</v>
      </c>
      <c r="C43" s="35"/>
      <c r="D43" s="36"/>
    </row>
    <row r="44" spans="1:4" ht="21.75" customHeight="1">
      <c r="A44" s="35"/>
      <c r="B44" s="36"/>
      <c r="C44" s="35"/>
      <c r="D44" s="36"/>
    </row>
    <row r="45" spans="1:4" s="25" customFormat="1" ht="25.5" customHeight="1">
      <c r="A45" s="28" t="s">
        <v>41</v>
      </c>
      <c r="B45" s="39">
        <f>B26+B28+B35</f>
        <v>15126.82</v>
      </c>
      <c r="C45" s="28" t="s">
        <v>42</v>
      </c>
      <c r="D45" s="39">
        <f>D26+D28</f>
        <v>15126.82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A1">
      <selection activeCell="L18" sqref="L18"/>
    </sheetView>
  </sheetViews>
  <sheetFormatPr defaultColWidth="9.00390625" defaultRowHeight="14.25"/>
  <cols>
    <col min="1" max="16" width="11.125" style="27" customWidth="1"/>
    <col min="17" max="17" width="12.75390625" style="27" customWidth="1"/>
    <col min="18" max="16384" width="9.00390625" style="27" customWidth="1"/>
  </cols>
  <sheetData>
    <row r="1" ht="14.25">
      <c r="A1" s="27" t="s">
        <v>242</v>
      </c>
    </row>
    <row r="2" spans="1:17" s="22" customFormat="1" ht="28.5" customHeight="1">
      <c r="A2" s="112" t="s">
        <v>243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5:17" s="23" customFormat="1" ht="23.25" customHeight="1">
      <c r="O3" s="31" t="s">
        <v>3</v>
      </c>
      <c r="P3" s="31"/>
      <c r="Q3" s="31"/>
    </row>
    <row r="4" spans="1:17" s="24" customFormat="1" ht="27" customHeight="1">
      <c r="A4" s="129" t="s">
        <v>222</v>
      </c>
      <c r="B4" s="129" t="s">
        <v>244</v>
      </c>
      <c r="C4" s="129"/>
      <c r="D4" s="129"/>
      <c r="E4" s="129" t="s">
        <v>245</v>
      </c>
      <c r="F4" s="129"/>
      <c r="G4" s="129"/>
      <c r="H4" s="129" t="s">
        <v>246</v>
      </c>
      <c r="I4" s="129" t="s">
        <v>247</v>
      </c>
      <c r="J4" s="129" t="s">
        <v>248</v>
      </c>
      <c r="K4" s="129" t="s">
        <v>249</v>
      </c>
      <c r="L4" s="129" t="s">
        <v>250</v>
      </c>
      <c r="M4" s="129"/>
      <c r="N4" s="129"/>
      <c r="O4" s="129" t="s">
        <v>251</v>
      </c>
      <c r="P4" s="129" t="s">
        <v>252</v>
      </c>
      <c r="Q4" s="32"/>
    </row>
    <row r="5" spans="1:17" s="24" customFormat="1" ht="24.75" customHeight="1">
      <c r="A5" s="129"/>
      <c r="B5" s="129" t="s">
        <v>9</v>
      </c>
      <c r="C5" s="129" t="s">
        <v>253</v>
      </c>
      <c r="D5" s="129" t="s">
        <v>254</v>
      </c>
      <c r="E5" s="129" t="s">
        <v>9</v>
      </c>
      <c r="F5" s="29" t="s">
        <v>255</v>
      </c>
      <c r="G5" s="29"/>
      <c r="H5" s="129"/>
      <c r="I5" s="129"/>
      <c r="J5" s="129"/>
      <c r="K5" s="129"/>
      <c r="L5" s="129" t="s">
        <v>9</v>
      </c>
      <c r="M5" s="129" t="s">
        <v>256</v>
      </c>
      <c r="N5" s="129" t="s">
        <v>257</v>
      </c>
      <c r="O5" s="129"/>
      <c r="P5" s="129"/>
      <c r="Q5" s="32"/>
    </row>
    <row r="6" spans="1:17" s="25" customFormat="1" ht="54.75" customHeight="1">
      <c r="A6" s="129"/>
      <c r="B6" s="129"/>
      <c r="C6" s="129"/>
      <c r="D6" s="129"/>
      <c r="E6" s="129"/>
      <c r="F6" s="28" t="s">
        <v>258</v>
      </c>
      <c r="G6" s="28" t="s">
        <v>49</v>
      </c>
      <c r="H6" s="129"/>
      <c r="I6" s="129"/>
      <c r="J6" s="129"/>
      <c r="K6" s="129"/>
      <c r="L6" s="129"/>
      <c r="M6" s="129"/>
      <c r="N6" s="129"/>
      <c r="O6" s="129"/>
      <c r="P6" s="129"/>
      <c r="Q6" s="32"/>
    </row>
    <row r="7" spans="1:17" s="26" customFormat="1" ht="45.75" customHeight="1">
      <c r="A7" s="30">
        <f>B7+E7+H7+I7+J7+K7+L7+O7+P7</f>
        <v>15126.82</v>
      </c>
      <c r="B7" s="30">
        <f>C7+D7</f>
        <v>15126.82</v>
      </c>
      <c r="C7" s="30">
        <v>15126.82</v>
      </c>
      <c r="D7" s="30">
        <v>0</v>
      </c>
      <c r="E7" s="30">
        <f>F7+G7</f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f>M7+N7</f>
        <v>0</v>
      </c>
      <c r="M7" s="30">
        <v>0</v>
      </c>
      <c r="N7" s="30">
        <v>0</v>
      </c>
      <c r="O7" s="30">
        <v>0</v>
      </c>
      <c r="P7" s="30">
        <v>0</v>
      </c>
      <c r="Q7" s="33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2021-01-27T09:35:34Z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