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firstSheet="3" activeTab="3"/>
  </bookViews>
  <sheets>
    <sheet name="首页" sheetId="1" r:id="rId1"/>
    <sheet name="1.财政拨款收支预算表" sheetId="2" r:id="rId2"/>
    <sheet name="2.财政拨款支出预算表" sheetId="3" r:id="rId3"/>
    <sheet name="3.一般公共预算财政拨款支出预算表" sheetId="4" r:id="rId4"/>
    <sheet name="4.一般公共预算财政拨款基本支出预算表" sheetId="5" r:id="rId5"/>
    <sheet name="5.一般公共预算“三公”经费支出预算表" sheetId="6" r:id="rId6"/>
    <sheet name="6.政府性基金预算财政拨款支出预算表" sheetId="7" r:id="rId7"/>
    <sheet name="7.部门收支预算总表" sheetId="8" r:id="rId8"/>
    <sheet name="8.部门收入预算表" sheetId="9" r:id="rId9"/>
    <sheet name="9.部门支出预算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<sst xmlns="http://schemas.openxmlformats.org/spreadsheetml/2006/main" count="484" uniqueCount="322">
  <si>
    <t>总计</t>
  </si>
  <si>
    <t>收     入</t>
  </si>
  <si>
    <t>支     出</t>
  </si>
  <si>
    <t>项    目</t>
  </si>
  <si>
    <t>预算数</t>
  </si>
  <si>
    <t>项目（按功能分类）</t>
  </si>
  <si>
    <t>小计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</si>
  <si>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</si>
  <si>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</si>
  <si>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</si>
  <si>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</si>
  <si>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</si>
  <si>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</si>
  <si>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</si>
  <si>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</si>
  <si>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</si>
  <si>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</si>
  <si>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</si>
  <si>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（八）社会保障和就业支出</t>
  </si>
  <si>
    <t>（十）节能环保支出</t>
  </si>
  <si>
    <t>（十一）城乡社区支出</t>
  </si>
  <si>
    <t>（十二）农林水支出</t>
  </si>
  <si>
    <t>（十三）交通运输支出</t>
  </si>
  <si>
    <t>（十五）商业服务业等支出</t>
  </si>
  <si>
    <t>（十六）金融支出</t>
  </si>
  <si>
    <t>（十八）住房保障支出</t>
  </si>
  <si>
    <t>二、上年结转结余</t>
  </si>
  <si>
    <t>　二、年末结转结余</t>
  </si>
  <si>
    <t>收入总计</t>
  </si>
  <si>
    <t>支出总计</t>
  </si>
  <si>
    <t>表一</t>
  </si>
  <si>
    <t>单位：万元</t>
  </si>
  <si>
    <t>功能分类科目</t>
  </si>
  <si>
    <t>科目编码</t>
  </si>
  <si>
    <t>科目名称</t>
  </si>
  <si>
    <t>表二</t>
  </si>
  <si>
    <t>合计</t>
  </si>
  <si>
    <t>基本支出</t>
  </si>
  <si>
    <t>项目支出</t>
  </si>
  <si>
    <t>增减额</t>
  </si>
  <si>
    <t>增减%</t>
  </si>
  <si>
    <t>表三</t>
  </si>
  <si>
    <t>基本支出预算</t>
  </si>
  <si>
    <t>人员支出</t>
  </si>
  <si>
    <t>日常公用支出</t>
  </si>
  <si>
    <t>一、工资福利支出</t>
  </si>
  <si>
    <t>基本工资</t>
  </si>
  <si>
    <t>津贴补贴</t>
  </si>
  <si>
    <t>奖金</t>
  </si>
  <si>
    <t>伙食补助费</t>
  </si>
  <si>
    <t>绩效工资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</si>
  <si>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</si>
  <si>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</si>
  <si>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</si>
  <si>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</si>
  <si>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</si>
  <si>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</si>
  <si>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</si>
  <si>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</si>
  <si>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</si>
  <si>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</si>
  <si>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</si>
  <si>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</si>
  <si>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</si>
  <si>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</si>
  <si>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</si>
  <si>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</si>
  <si>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</si>
  <si>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</si>
  <si>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</si>
  <si>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</si>
  <si>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</si>
  <si>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</si>
  <si>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</si>
  <si>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</si>
  <si>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</si>
  <si>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</si>
  <si>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</si>
  <si>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</si>
  <si>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</si>
  <si>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</si>
  <si>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</si>
  <si>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</si>
  <si>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</si>
  <si>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</si>
  <si>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</si>
  <si>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</si>
  <si>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</si>
  <si>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</si>
  <si>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</si>
  <si>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住房公积金</t>
  </si>
  <si>
    <t>其他对个人和家庭的补助支出</t>
  </si>
  <si>
    <t>办公设备购置</t>
  </si>
  <si>
    <t>专用设备购置</t>
  </si>
  <si>
    <t>信息网络及软件购置更新</t>
  </si>
  <si>
    <t>其他资本性支出</t>
  </si>
  <si>
    <t>因公出国（境）费</t>
  </si>
  <si>
    <t>公务用车购置及运行费</t>
  </si>
  <si>
    <t>表五</t>
  </si>
  <si>
    <t>其他支出</t>
  </si>
  <si>
    <t>单位：万元</t>
  </si>
  <si>
    <t>上缴上级支出</t>
  </si>
  <si>
    <t>对附属单位补助支出</t>
  </si>
  <si>
    <t>表九</t>
  </si>
  <si>
    <t>表十</t>
  </si>
  <si>
    <t>单位：万元</t>
  </si>
  <si>
    <t>公务接待费</t>
  </si>
  <si>
    <t>一般公共财政预算拨款支出</t>
  </si>
  <si>
    <t>政府性基金预算财政拨款支出</t>
  </si>
  <si>
    <t>纳入财政专户管理的非税收入</t>
  </si>
  <si>
    <t>自治区专项转移支付</t>
  </si>
  <si>
    <t>自治区一般性转移支付</t>
  </si>
  <si>
    <t>自治区专项转移支付</t>
  </si>
  <si>
    <t>（七）文化旅游体育与传媒支出</t>
  </si>
  <si>
    <t>（十七）自然资源海洋气象等支出</t>
  </si>
  <si>
    <t>（十九）粮油物资储备支出</t>
  </si>
  <si>
    <t>（二十）灾害防治及应急管理支出</t>
  </si>
  <si>
    <t>（二十一）其他支出</t>
  </si>
  <si>
    <t>预算安排总计</t>
  </si>
  <si>
    <t>基本支出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</si>
  <si>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</si>
  <si>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</si>
  <si>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</si>
  <si>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</si>
  <si>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（2） 政府性基金预算财政拨款收入</t>
  </si>
  <si>
    <t>二、事业预算收入</t>
  </si>
  <si>
    <t>二、事业支出</t>
  </si>
  <si>
    <t xml:space="preserve">    其中：非同级财政拨款（科研及辅助活动）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</si>
  <si>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</si>
  <si>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</si>
  <si>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</si>
  <si>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</si>
  <si>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</si>
  <si>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</si>
  <si>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</si>
  <si>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</si>
  <si>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</si>
  <si>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</si>
  <si>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</si>
  <si>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</si>
  <si>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</si>
  <si>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</si>
  <si>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</si>
  <si>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</si>
  <si>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</si>
  <si>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</si>
  <si>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</si>
  <si>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</si>
  <si>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</si>
  <si>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</si>
  <si>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</si>
  <si>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</si>
  <si>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</si>
  <si>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</si>
  <si>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</si>
  <si>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</si>
  <si>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</si>
  <si>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</si>
  <si>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</si>
  <si>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</si>
  <si>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单位:万元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</si>
  <si>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</si>
  <si>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</si>
  <si>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</si>
  <si>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</si>
  <si>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</si>
  <si>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</si>
  <si>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</si>
  <si>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</si>
  <si>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</si>
  <si>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</si>
  <si>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</si>
  <si>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</si>
  <si>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本级横向财政拨款</t>
  </si>
  <si>
    <t>非同级财政拨款（科研及辅助活动）</t>
  </si>
  <si>
    <t>行政支出</t>
  </si>
  <si>
    <t>事业支出</t>
  </si>
  <si>
    <t>经营支出</t>
  </si>
  <si>
    <t>投资支出</t>
  </si>
  <si>
    <t>债务还本支出</t>
  </si>
  <si>
    <t>支出功能分类科目</t>
  </si>
  <si>
    <t>一般公共预算财政拨款</t>
  </si>
  <si>
    <t>单位：万元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</si>
  <si>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</si>
  <si>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</si>
  <si>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</si>
  <si>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</si>
  <si>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</si>
  <si>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医疗费补助</t>
  </si>
  <si>
    <t>个人农业生产补贴</t>
  </si>
  <si>
    <t>四、资本性支出</t>
  </si>
  <si>
    <t>（九）卫生健康支出</t>
  </si>
  <si>
    <t>（十四）资源勘探工业信息等支出</t>
  </si>
  <si>
    <t>合计</t>
  </si>
  <si>
    <t>代缴社会保险费</t>
  </si>
  <si>
    <t>表四</t>
  </si>
  <si>
    <r>
      <t>202</t>
    </r>
    <r>
      <rPr>
        <sz val="74"/>
        <color indexed="8"/>
        <rFont val="宋体"/>
        <family val="0"/>
      </rPr>
      <t>1年部门预算公开表</t>
    </r>
  </si>
  <si>
    <t>2020年执行数（决算数）</t>
  </si>
  <si>
    <t>2021年预算数与2020年执行数（决算数）</t>
  </si>
  <si>
    <t>支出经济分类科目</t>
  </si>
  <si>
    <t>编码</t>
  </si>
  <si>
    <t>采购项目</t>
  </si>
  <si>
    <t>采购类别</t>
  </si>
  <si>
    <t>是否新增资产</t>
  </si>
  <si>
    <t>财政拨款</t>
  </si>
  <si>
    <t>单位自筹资金</t>
  </si>
  <si>
    <t>本年安排</t>
  </si>
  <si>
    <t>上年结转</t>
  </si>
  <si>
    <t xml:space="preserve">   （1）本级横向转拨财政款</t>
  </si>
  <si>
    <t xml:space="preserve">   （2）非本级财政拨款</t>
  </si>
  <si>
    <t>公务车辆购置费</t>
  </si>
  <si>
    <t>公车运行维护费</t>
  </si>
  <si>
    <t>经济分类科目</t>
  </si>
  <si>
    <t>本年收入小计</t>
  </si>
  <si>
    <t>本年支出小计</t>
  </si>
  <si>
    <t>2021年预算数</t>
  </si>
  <si>
    <t>小计</t>
  </si>
  <si>
    <t>人员经费</t>
  </si>
  <si>
    <t>日常公用经费</t>
  </si>
  <si>
    <t>一般公共预算财政拨款</t>
  </si>
  <si>
    <t>本级安排</t>
  </si>
  <si>
    <t>表六:</t>
  </si>
  <si>
    <t>表七</t>
  </si>
  <si>
    <t>表八</t>
  </si>
  <si>
    <t>本级横向转拨财政款</t>
  </si>
  <si>
    <t xml:space="preserve">      其中：财政拨款支出</t>
  </si>
  <si>
    <t xml:space="preserve">             本级安排</t>
  </si>
  <si>
    <t xml:space="preserve">               一般公共预算财政拨款支出   </t>
  </si>
  <si>
    <t xml:space="preserve">             上级转移支付</t>
  </si>
  <si>
    <t xml:space="preserve">               政府性基金预算财政拨款支出</t>
  </si>
  <si>
    <t xml:space="preserve">           非同级财政拨款支出</t>
  </si>
  <si>
    <t xml:space="preserve">              本级横向转拨财政款 </t>
  </si>
  <si>
    <t xml:space="preserve">              非本级财政拨款</t>
  </si>
  <si>
    <t xml:space="preserve">          教育收费</t>
  </si>
  <si>
    <t xml:space="preserve">          其中：本级横向转拨财政款</t>
  </si>
  <si>
    <r>
      <t>2020</t>
    </r>
    <r>
      <rPr>
        <b/>
        <sz val="11"/>
        <rFont val="宋体"/>
        <family val="0"/>
      </rPr>
      <t>年预算数</t>
    </r>
  </si>
  <si>
    <r>
      <t>2020</t>
    </r>
    <r>
      <rPr>
        <b/>
        <sz val="11"/>
        <rFont val="宋体"/>
        <family val="0"/>
      </rPr>
      <t>年执行数（决算数）</t>
    </r>
  </si>
  <si>
    <r>
      <t>2</t>
    </r>
    <r>
      <rPr>
        <b/>
        <sz val="11"/>
        <rFont val="宋体"/>
        <family val="0"/>
      </rPr>
      <t>021年预算数</t>
    </r>
  </si>
  <si>
    <t>纳入财政专户管理的非税收入</t>
  </si>
  <si>
    <t>财政拨款收支预算表</t>
  </si>
  <si>
    <t>财政拨款支出预算表</t>
  </si>
  <si>
    <t>一般公共预算财政拨款支出预算表</t>
  </si>
  <si>
    <t>一般公共预算财政拨款基本支出预算表</t>
  </si>
  <si>
    <t>一般公共预算“三公”经费支出预算表</t>
  </si>
  <si>
    <t>政府性基金预算财政拨款支出预算表</t>
  </si>
  <si>
    <t>部门收支预算总表</t>
  </si>
  <si>
    <t>部门收入预算表</t>
  </si>
  <si>
    <t>部门支出预算表</t>
  </si>
  <si>
    <t>政府采购预算表</t>
  </si>
  <si>
    <t/>
  </si>
  <si>
    <t>　　201</t>
  </si>
  <si>
    <t>　　一般公共服务支出</t>
  </si>
  <si>
    <t>　　　20103</t>
  </si>
  <si>
    <t>　　　政府办公厅（室）及相关机构事务</t>
  </si>
  <si>
    <t>　　　　2010301</t>
  </si>
  <si>
    <t>　　　　行政运行</t>
  </si>
  <si>
    <t>　　　　2010399</t>
  </si>
  <si>
    <t>　　　　其他政府办公厅（室）及相关机构事务支出</t>
  </si>
  <si>
    <t>　　　20131</t>
  </si>
  <si>
    <t>　　　党委办公厅（室）及相关机构事务</t>
  </si>
  <si>
    <t>　　　　2013101</t>
  </si>
  <si>
    <t>　　204</t>
  </si>
  <si>
    <t>　　公共安全支出</t>
  </si>
  <si>
    <t>　　　20499</t>
  </si>
  <si>
    <t>　　　其他公共安全支出</t>
  </si>
  <si>
    <t>　　　　2049999</t>
  </si>
  <si>
    <t>　　　　其他公共安全支出</t>
  </si>
  <si>
    <t>　　208</t>
  </si>
  <si>
    <t>　　社会保障和就业支出</t>
  </si>
  <si>
    <t>　　　20802</t>
  </si>
  <si>
    <t>　　　民政管理事务</t>
  </si>
  <si>
    <t>　　　　2080208</t>
  </si>
  <si>
    <t>　　　　基层政权建设和社区治理</t>
  </si>
  <si>
    <t>　　　20805</t>
  </si>
  <si>
    <t>　　　行政事业单位养老支出</t>
  </si>
  <si>
    <t>　　　　2080501</t>
  </si>
  <si>
    <t>　　　　行政单位离退休</t>
  </si>
  <si>
    <t>　　　　2080505</t>
  </si>
  <si>
    <t>　　　　机关事业单位基本养老保险缴费支出</t>
  </si>
  <si>
    <t>　　　　2080506</t>
  </si>
  <si>
    <t>　　　　机关事业单位职业年金缴费支出</t>
  </si>
  <si>
    <t>　　　20808</t>
  </si>
  <si>
    <t>　　　抚恤</t>
  </si>
  <si>
    <t>　　　　2080805</t>
  </si>
  <si>
    <t>　　　　义务兵优待</t>
  </si>
  <si>
    <t>　　210</t>
  </si>
  <si>
    <t>　　卫生健康支出</t>
  </si>
  <si>
    <t>　　　21011</t>
  </si>
  <si>
    <t>　　　行政事业单位医疗</t>
  </si>
  <si>
    <t>　　　　2101101</t>
  </si>
  <si>
    <t>　　　　行政单位医疗</t>
  </si>
  <si>
    <t>　　　　2101103</t>
  </si>
  <si>
    <t>　　　　公务员医疗补助</t>
  </si>
  <si>
    <t>　　212</t>
  </si>
  <si>
    <t>　　城乡社区支出</t>
  </si>
  <si>
    <t>　　　21201</t>
  </si>
  <si>
    <t>　　　城乡社区管理事务</t>
  </si>
  <si>
    <t>　　　　2120199</t>
  </si>
  <si>
    <t>　　　　其他城乡社区管理事务支出</t>
  </si>
  <si>
    <t>　　221</t>
  </si>
  <si>
    <t>　　住房保障支出</t>
  </si>
  <si>
    <t>　　　22102</t>
  </si>
  <si>
    <t>　　　住房改革支出</t>
  </si>
  <si>
    <t>　　　　2210201</t>
  </si>
  <si>
    <t>　　　　住房公积金</t>
  </si>
  <si>
    <t>　　　　2210203</t>
  </si>
  <si>
    <t>　　　　购房补贴</t>
  </si>
  <si>
    <t>注：此表为空表</t>
  </si>
  <si>
    <t>计划生育事务</t>
  </si>
  <si>
    <t xml:space="preserve">  计划生育服务</t>
  </si>
  <si>
    <t xml:space="preserve">  其他计划生育事务支出</t>
  </si>
  <si>
    <t>城乡社区公共设施</t>
  </si>
  <si>
    <t xml:space="preserve">  其他城乡社区公共设施支出</t>
  </si>
  <si>
    <t>城乡社区环境卫生</t>
  </si>
  <si>
    <t xml:space="preserve">  城乡社区环境卫生</t>
  </si>
  <si>
    <t>其他城乡社区支出</t>
  </si>
  <si>
    <t xml:space="preserve">  其他城乡社区支出</t>
  </si>
  <si>
    <t>灾害防治及应急管理支出</t>
  </si>
  <si>
    <t>应急管理事务</t>
  </si>
  <si>
    <t xml:space="preserve">  灾害风险防治</t>
  </si>
  <si>
    <t>合计</t>
  </si>
  <si>
    <t xml:space="preserve">       一般行政管理事务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</si>
</sst>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[Red]0.00"/>
    <numFmt numFmtId="189" formatCode="_(\$* #,##0_);_(\$* \(#,##0\);_(\$* &quot;-&quot;_);_(@_)"/>
    <numFmt numFmtId="190" formatCode="_(* #,##0_);_(* \(#,##0\);_(* &quot;-&quot;_);_(@_)"/>
    <numFmt numFmtId="191" formatCode="_(\$* #,##0.00_);_(\$* \(#,##0.00\);_(\$* &quot;-&quot;??_);_(@_)"/>
    <numFmt numFmtId="192" formatCode="_(* #,##0.00_);_(* \(#,##0.00\);_(* &quot;-&quot;??_);_(@_)"/>
    <numFmt numFmtId="193" formatCode="#,##0.0000"/>
    <numFmt numFmtId="194" formatCode="0.000000;[Red]0.000000"/>
    <numFmt numFmtId="195" formatCode="0_);[Red]\(0\)"/>
    <numFmt numFmtId="196" formatCode="* #,##0.0;* \-#,##0.0;* &quot;&quot;??;@"/>
    <numFmt numFmtId="197" formatCode="0.00_ "/>
    <numFmt numFmtId="198" formatCode="0.00_);[Red]\(0.00\)"/>
    <numFmt numFmtId="199" formatCode="0.000_);[Red]\(0.000\)"/>
  </numFmts>
  <fonts count="71">
    <font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8"/>
      <name val="Calibri"/>
      <family val="0"/>
    </font>
    <font>
      <b/>
      <sz val="18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1"/>
      <color rgb="FF00000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9">
    <xf numFmtId="0" fontId="0" fillId="0" borderId="0" xfId="0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12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righ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justify" vertical="center" wrapText="1"/>
    </xf>
    <xf numFmtId="0" fontId="1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justify" vertical="center" wrapText="1"/>
    </xf>
    <xf numFmtId="0" fontId="8" fillId="33" borderId="0" xfId="0" applyFont="1" applyFill="1" applyAlignment="1" applyProtection="1">
      <alignment vertical="center"/>
      <protection/>
    </xf>
    <xf numFmtId="0" fontId="11" fillId="0" borderId="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2" fillId="0" borderId="10" xfId="41" applyFont="1" applyBorder="1" applyAlignment="1" applyProtection="1">
      <alignment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 vertical="center" wrapText="1"/>
    </xf>
    <xf numFmtId="0" fontId="15" fillId="0" borderId="0" xfId="0" applyFont="1" applyFill="1" applyAlignment="1">
      <alignment vertical="center"/>
    </xf>
    <xf numFmtId="10" fontId="0" fillId="0" borderId="0" xfId="0" applyNumberFormat="1" applyFont="1" applyFill="1" applyAlignment="1">
      <alignment vertical="center"/>
    </xf>
    <xf numFmtId="10" fontId="64" fillId="0" borderId="12" xfId="0" applyNumberFormat="1" applyFont="1" applyFill="1" applyBorder="1" applyAlignment="1">
      <alignment horizontal="right" vertical="center" wrapText="1"/>
    </xf>
    <xf numFmtId="10" fontId="65" fillId="0" borderId="12" xfId="0" applyNumberFormat="1" applyFont="1" applyFill="1" applyBorder="1" applyAlignment="1">
      <alignment horizontal="right" vertical="center" wrapText="1"/>
    </xf>
    <xf numFmtId="10" fontId="0" fillId="0" borderId="0" xfId="0" applyNumberFormat="1" applyFont="1" applyFill="1" applyAlignment="1">
      <alignment vertical="center"/>
    </xf>
    <xf numFmtId="0" fontId="59" fillId="0" borderId="0" xfId="0" applyFont="1" applyAlignment="1">
      <alignment vertical="center"/>
    </xf>
    <xf numFmtId="0" fontId="66" fillId="0" borderId="0" xfId="0" applyFont="1" applyFill="1" applyAlignment="1">
      <alignment vertical="center"/>
    </xf>
    <xf numFmtId="0" fontId="64" fillId="0" borderId="12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7" fillId="0" borderId="0" xfId="0" applyFont="1" applyFill="1" applyAlignment="1">
      <alignment vertical="center" wrapText="1"/>
    </xf>
    <xf numFmtId="0" fontId="6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0" fontId="14" fillId="0" borderId="12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8" fillId="0" borderId="10" xfId="0" applyFont="1" applyBorder="1" applyAlignment="1" applyProtection="1">
      <alignment vertical="center"/>
      <protection/>
    </xf>
    <xf numFmtId="0" fontId="19" fillId="0" borderId="1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198" fontId="5" fillId="0" borderId="12" xfId="0" applyNumberFormat="1" applyFont="1" applyFill="1" applyBorder="1" applyAlignment="1">
      <alignment horizontal="right" vertical="center" wrapText="1"/>
    </xf>
    <xf numFmtId="198" fontId="14" fillId="0" borderId="12" xfId="0" applyNumberFormat="1" applyFont="1" applyFill="1" applyBorder="1" applyAlignment="1">
      <alignment horizontal="right" vertical="center" wrapText="1"/>
    </xf>
    <xf numFmtId="198" fontId="19" fillId="0" borderId="10" xfId="0" applyNumberFormat="1" applyFont="1" applyBorder="1" applyAlignment="1" applyProtection="1">
      <alignment horizontal="right"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/>
      <protection/>
    </xf>
    <xf numFmtId="198" fontId="14" fillId="0" borderId="12" xfId="0" applyNumberFormat="1" applyFont="1" applyFill="1" applyBorder="1" applyAlignment="1">
      <alignment horizontal="right" vertical="center" wrapText="1"/>
    </xf>
    <xf numFmtId="197" fontId="5" fillId="0" borderId="12" xfId="0" applyNumberFormat="1" applyFont="1" applyFill="1" applyBorder="1" applyAlignment="1">
      <alignment horizontal="right" vertical="center" wrapText="1"/>
    </xf>
    <xf numFmtId="197" fontId="14" fillId="0" borderId="12" xfId="0" applyNumberFormat="1" applyFont="1" applyFill="1" applyBorder="1" applyAlignment="1">
      <alignment horizontal="right" vertical="center" wrapText="1"/>
    </xf>
    <xf numFmtId="197" fontId="5" fillId="0" borderId="12" xfId="0" applyNumberFormat="1" applyFont="1" applyFill="1" applyBorder="1" applyAlignment="1">
      <alignment vertical="center" wrapText="1"/>
    </xf>
    <xf numFmtId="197" fontId="0" fillId="0" borderId="12" xfId="0" applyNumberFormat="1" applyFont="1" applyFill="1" applyBorder="1" applyAlignment="1">
      <alignment vertical="center"/>
    </xf>
    <xf numFmtId="197" fontId="68" fillId="0" borderId="12" xfId="0" applyNumberFormat="1" applyFont="1" applyFill="1" applyBorder="1" applyAlignment="1">
      <alignment vertical="center" wrapText="1"/>
    </xf>
    <xf numFmtId="197" fontId="69" fillId="0" borderId="12" xfId="0" applyNumberFormat="1" applyFont="1" applyFill="1" applyBorder="1" applyAlignment="1">
      <alignment horizontal="right" vertical="center" wrapText="1"/>
    </xf>
    <xf numFmtId="197" fontId="69" fillId="0" borderId="12" xfId="0" applyNumberFormat="1" applyFont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0" fontId="14" fillId="0" borderId="13" xfId="0" applyNumberFormat="1" applyFont="1" applyFill="1" applyBorder="1" applyAlignment="1">
      <alignment horizontal="center" vertical="center" wrapText="1"/>
    </xf>
    <xf numFmtId="10" fontId="14" fillId="0" borderId="16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11" xfId="41" applyFont="1" applyBorder="1" applyAlignment="1" applyProtection="1">
      <alignment horizontal="center" vertical="center" wrapText="1"/>
      <protection/>
    </xf>
    <xf numFmtId="0" fontId="12" fillId="0" borderId="18" xfId="41" applyFont="1" applyBorder="1" applyAlignment="1" applyProtection="1">
      <alignment horizontal="center" vertical="center" wrapText="1"/>
      <protection/>
    </xf>
    <xf numFmtId="0" fontId="6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0" xfId="41" applyFont="1" applyBorder="1" applyAlignment="1" applyProtection="1">
      <alignment horizontal="center" vertical="center" wrapText="1"/>
      <protection/>
    </xf>
    <xf numFmtId="197" fontId="0" fillId="0" borderId="0" xfId="0" applyNumberFormat="1" applyFill="1" applyAlignment="1">
      <alignment horizontal="right" vertical="center"/>
    </xf>
    <xf numFmtId="197" fontId="59" fillId="0" borderId="0" xfId="0" applyNumberFormat="1" applyFont="1" applyFill="1" applyAlignment="1">
      <alignment horizontal="right" vertical="center"/>
    </xf>
    <xf numFmtId="197" fontId="12" fillId="0" borderId="11" xfId="0" applyNumberFormat="1" applyFont="1" applyFill="1" applyBorder="1" applyAlignment="1">
      <alignment horizontal="center" vertical="center" wrapText="1"/>
    </xf>
    <xf numFmtId="197" fontId="12" fillId="0" borderId="18" xfId="0" applyNumberFormat="1" applyFont="1" applyFill="1" applyBorder="1" applyAlignment="1">
      <alignment horizontal="center" vertical="center" wrapText="1"/>
    </xf>
    <xf numFmtId="197" fontId="12" fillId="0" borderId="10" xfId="0" applyNumberFormat="1" applyFont="1" applyFill="1" applyBorder="1" applyAlignment="1">
      <alignment horizontal="right" vertical="center"/>
    </xf>
    <xf numFmtId="197" fontId="62" fillId="0" borderId="10" xfId="0" applyNumberFormat="1" applyFont="1" applyFill="1" applyBorder="1" applyAlignment="1">
      <alignment horizontal="right" vertical="center" wrapText="1"/>
    </xf>
    <xf numFmtId="197" fontId="12" fillId="0" borderId="19" xfId="0" applyNumberFormat="1" applyFont="1" applyFill="1" applyBorder="1" applyAlignment="1">
      <alignment horizontal="right" vertical="center" wrapText="1"/>
    </xf>
    <xf numFmtId="197" fontId="12" fillId="0" borderId="10" xfId="0" applyNumberFormat="1" applyFont="1" applyFill="1" applyBorder="1" applyAlignment="1">
      <alignment horizontal="right" vertical="center" wrapText="1"/>
    </xf>
    <xf numFmtId="197" fontId="12" fillId="0" borderId="10" xfId="0" applyNumberFormat="1" applyFont="1" applyFill="1" applyBorder="1" applyAlignment="1">
      <alignment horizontal="center" vertical="center" wrapText="1"/>
    </xf>
    <xf numFmtId="197" fontId="12" fillId="0" borderId="10" xfId="0" applyNumberFormat="1" applyFont="1" applyFill="1" applyBorder="1" applyAlignment="1">
      <alignment horizontal="center" vertical="center" wrapText="1"/>
    </xf>
    <xf numFmtId="197" fontId="12" fillId="0" borderId="12" xfId="0" applyNumberFormat="1" applyFont="1" applyFill="1" applyBorder="1" applyAlignment="1">
      <alignment horizontal="right" vertical="center" wrapText="1"/>
    </xf>
    <xf numFmtId="197" fontId="62" fillId="0" borderId="11" xfId="0" applyNumberFormat="1" applyFont="1" applyFill="1" applyBorder="1" applyAlignment="1">
      <alignment horizontal="right" vertical="center" wrapText="1"/>
    </xf>
    <xf numFmtId="197" fontId="62" fillId="0" borderId="20" xfId="0" applyNumberFormat="1" applyFont="1" applyFill="1" applyBorder="1" applyAlignment="1">
      <alignment horizontal="right" vertical="center" wrapText="1"/>
    </xf>
    <xf numFmtId="197" fontId="62" fillId="0" borderId="12" xfId="0" applyNumberFormat="1" applyFont="1" applyFill="1" applyBorder="1" applyAlignment="1">
      <alignment horizontal="right" vertical="center" wrapText="1"/>
    </xf>
    <xf numFmtId="197" fontId="59" fillId="0" borderId="0" xfId="0" applyNumberFormat="1" applyFont="1" applyFill="1" applyBorder="1" applyAlignment="1">
      <alignment horizontal="right" vertical="center"/>
    </xf>
    <xf numFmtId="197" fontId="61" fillId="0" borderId="0" xfId="0" applyNumberFormat="1" applyFont="1" applyFill="1" applyBorder="1" applyAlignment="1">
      <alignment horizontal="right" vertical="center"/>
    </xf>
    <xf numFmtId="197" fontId="59" fillId="0" borderId="0" xfId="0" applyNumberFormat="1" applyFont="1" applyFill="1" applyBorder="1" applyAlignment="1">
      <alignment horizontal="left" vertical="center"/>
    </xf>
    <xf numFmtId="197" fontId="64" fillId="0" borderId="14" xfId="0" applyNumberFormat="1" applyFont="1" applyFill="1" applyBorder="1" applyAlignment="1">
      <alignment horizontal="center" vertical="center" wrapText="1"/>
    </xf>
    <xf numFmtId="197" fontId="13" fillId="0" borderId="12" xfId="0" applyNumberFormat="1" applyFont="1" applyFill="1" applyBorder="1" applyAlignment="1" applyProtection="1">
      <alignment horizontal="center" vertical="center" wrapText="1"/>
      <protection/>
    </xf>
    <xf numFmtId="197" fontId="12" fillId="0" borderId="12" xfId="0" applyNumberFormat="1" applyFont="1" applyFill="1" applyBorder="1" applyAlignment="1" applyProtection="1">
      <alignment horizontal="center" vertical="center" wrapText="1"/>
      <protection/>
    </xf>
    <xf numFmtId="197" fontId="13" fillId="0" borderId="12" xfId="0" applyNumberFormat="1" applyFont="1" applyFill="1" applyBorder="1" applyAlignment="1" applyProtection="1">
      <alignment horizontal="center" vertical="center" wrapText="1"/>
      <protection/>
    </xf>
    <xf numFmtId="197" fontId="12" fillId="0" borderId="12" xfId="0" applyNumberFormat="1" applyFont="1" applyFill="1" applyBorder="1" applyAlignment="1" applyProtection="1">
      <alignment horizontal="center" vertical="center" wrapText="1"/>
      <protection/>
    </xf>
    <xf numFmtId="197" fontId="13" fillId="0" borderId="12" xfId="0" applyNumberFormat="1" applyFont="1" applyFill="1" applyBorder="1" applyAlignment="1" applyProtection="1">
      <alignment horizontal="center" vertical="center" wrapText="1"/>
      <protection/>
    </xf>
    <xf numFmtId="197" fontId="13" fillId="0" borderId="12" xfId="0" applyNumberFormat="1" applyFont="1" applyFill="1" applyBorder="1" applyAlignment="1" applyProtection="1">
      <alignment horizontal="center" vertical="center" wrapText="1"/>
      <protection/>
    </xf>
    <xf numFmtId="197" fontId="18" fillId="0" borderId="12" xfId="0" applyNumberFormat="1" applyFont="1" applyBorder="1" applyAlignment="1" applyProtection="1">
      <alignment horizontal="right" vertical="center"/>
      <protection/>
    </xf>
    <xf numFmtId="197" fontId="19" fillId="0" borderId="12" xfId="0" applyNumberFormat="1" applyFont="1" applyBorder="1" applyAlignment="1" applyProtection="1">
      <alignment horizontal="right" vertical="center"/>
      <protection/>
    </xf>
    <xf numFmtId="197" fontId="18" fillId="0" borderId="12" xfId="0" applyNumberFormat="1" applyFont="1" applyBorder="1" applyAlignment="1" applyProtection="1">
      <alignment horizontal="right" vertical="center"/>
      <protection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198" fontId="70" fillId="0" borderId="12" xfId="0" applyNumberFormat="1" applyFont="1" applyFill="1" applyBorder="1" applyAlignment="1">
      <alignment vertical="center" wrapText="1"/>
    </xf>
    <xf numFmtId="198" fontId="40" fillId="0" borderId="10" xfId="0" applyNumberFormat="1" applyFont="1" applyBorder="1" applyAlignment="1" applyProtection="1">
      <alignment horizontal="right" vertical="center"/>
      <protection/>
    </xf>
    <xf numFmtId="197" fontId="70" fillId="0" borderId="12" xfId="0" applyNumberFormat="1" applyFont="1" applyFill="1" applyBorder="1" applyAlignment="1">
      <alignment vertical="center" wrapText="1"/>
    </xf>
    <xf numFmtId="10" fontId="70" fillId="0" borderId="12" xfId="0" applyNumberFormat="1" applyFont="1" applyFill="1" applyBorder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40" fillId="0" borderId="10" xfId="0" applyFont="1" applyBorder="1" applyAlignment="1" applyProtection="1">
      <alignment vertical="center"/>
      <protection/>
    </xf>
    <xf numFmtId="197" fontId="70" fillId="0" borderId="15" xfId="0" applyNumberFormat="1" applyFont="1" applyFill="1" applyBorder="1" applyAlignment="1">
      <alignment vertical="center" wrapText="1"/>
    </xf>
    <xf numFmtId="0" fontId="41" fillId="0" borderId="10" xfId="0" applyFont="1" applyBorder="1" applyAlignment="1" applyProtection="1">
      <alignment vertical="center"/>
      <protection/>
    </xf>
    <xf numFmtId="198" fontId="65" fillId="0" borderId="12" xfId="0" applyNumberFormat="1" applyFont="1" applyFill="1" applyBorder="1" applyAlignment="1">
      <alignment vertical="center" wrapText="1"/>
    </xf>
    <xf numFmtId="198" fontId="41" fillId="0" borderId="10" xfId="0" applyNumberFormat="1" applyFont="1" applyBorder="1" applyAlignment="1" applyProtection="1">
      <alignment horizontal="right" vertical="center"/>
      <protection/>
    </xf>
    <xf numFmtId="197" fontId="65" fillId="0" borderId="15" xfId="0" applyNumberFormat="1" applyFont="1" applyFill="1" applyBorder="1" applyAlignment="1">
      <alignment vertical="center" wrapText="1"/>
    </xf>
    <xf numFmtId="10" fontId="65" fillId="0" borderId="1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1" fillId="0" borderId="10" xfId="0" applyFont="1" applyBorder="1" applyAlignment="1" applyProtection="1">
      <alignment horizontal="center" vertical="center"/>
      <protection/>
    </xf>
    <xf numFmtId="0" fontId="41" fillId="0" borderId="10" xfId="0" applyFont="1" applyBorder="1" applyAlignment="1" applyProtection="1">
      <alignment horizontal="left" vertical="center"/>
      <protection/>
    </xf>
    <xf numFmtId="0" fontId="40" fillId="0" borderId="21" xfId="0" applyFont="1" applyBorder="1" applyAlignment="1">
      <alignment horizontal="left" vertical="center" shrinkToFit="1"/>
    </xf>
    <xf numFmtId="0" fontId="41" fillId="0" borderId="21" xfId="0" applyFont="1" applyBorder="1" applyAlignment="1">
      <alignment horizontal="left" vertical="center" shrinkToFit="1"/>
    </xf>
    <xf numFmtId="0" fontId="40" fillId="0" borderId="10" xfId="0" applyFont="1" applyBorder="1" applyAlignment="1" applyProtection="1">
      <alignment horizontal="center" vertical="center"/>
      <protection/>
    </xf>
    <xf numFmtId="0" fontId="41" fillId="0" borderId="11" xfId="0" applyFont="1" applyBorder="1" applyAlignment="1" applyProtection="1">
      <alignment vertical="center"/>
      <protection/>
    </xf>
    <xf numFmtId="198" fontId="65" fillId="0" borderId="13" xfId="0" applyNumberFormat="1" applyFont="1" applyFill="1" applyBorder="1" applyAlignment="1">
      <alignment vertical="center" wrapText="1"/>
    </xf>
    <xf numFmtId="198" fontId="41" fillId="0" borderId="11" xfId="0" applyNumberFormat="1" applyFont="1" applyBorder="1" applyAlignment="1" applyProtection="1">
      <alignment horizontal="right" vertical="center"/>
      <protection/>
    </xf>
    <xf numFmtId="197" fontId="65" fillId="0" borderId="22" xfId="0" applyNumberFormat="1" applyFont="1" applyFill="1" applyBorder="1" applyAlignment="1">
      <alignment vertical="center" wrapText="1"/>
    </xf>
    <xf numFmtId="10" fontId="65" fillId="0" borderId="13" xfId="0" applyNumberFormat="1" applyFont="1" applyFill="1" applyBorder="1" applyAlignment="1">
      <alignment vertical="center" wrapText="1"/>
    </xf>
    <xf numFmtId="0" fontId="41" fillId="0" borderId="12" xfId="0" applyFont="1" applyBorder="1" applyAlignment="1" applyProtection="1">
      <alignment vertical="center"/>
      <protection/>
    </xf>
    <xf numFmtId="198" fontId="41" fillId="0" borderId="12" xfId="0" applyNumberFormat="1" applyFont="1" applyBorder="1" applyAlignment="1" applyProtection="1">
      <alignment horizontal="right" vertical="center"/>
      <protection/>
    </xf>
    <xf numFmtId="197" fontId="65" fillId="0" borderId="12" xfId="0" applyNumberFormat="1" applyFont="1" applyFill="1" applyBorder="1" applyAlignment="1">
      <alignment vertical="center" wrapText="1"/>
    </xf>
    <xf numFmtId="0" fontId="39" fillId="0" borderId="12" xfId="0" applyFont="1" applyBorder="1" applyAlignment="1">
      <alignment horizontal="center" vertical="center" wrapText="1"/>
    </xf>
    <xf numFmtId="198" fontId="39" fillId="0" borderId="12" xfId="0" applyNumberFormat="1" applyFont="1" applyBorder="1" applyAlignment="1">
      <alignment horizontal="right" vertical="center" wrapText="1"/>
    </xf>
    <xf numFmtId="197" fontId="39" fillId="0" borderId="12" xfId="0" applyNumberFormat="1" applyFont="1" applyBorder="1" applyAlignment="1">
      <alignment horizontal="right" vertical="center" wrapText="1"/>
    </xf>
    <xf numFmtId="10" fontId="39" fillId="0" borderId="12" xfId="0" applyNumberFormat="1" applyFont="1" applyBorder="1" applyAlignment="1">
      <alignment horizontal="right" vertical="center" wrapText="1"/>
    </xf>
    <xf numFmtId="0" fontId="39" fillId="0" borderId="0" xfId="0" applyFont="1" applyAlignment="1">
      <alignment vertical="center" wrapText="1"/>
    </xf>
    <xf numFmtId="0" fontId="4" fillId="0" borderId="12" xfId="0" applyFont="1" applyBorder="1" applyAlignment="1">
      <alignment horizontal="right" vertical="center" wrapText="1"/>
    </xf>
    <xf numFmtId="0" fontId="41" fillId="0" borderId="23" xfId="0" applyFont="1" applyBorder="1" applyAlignment="1">
      <alignment horizontal="left" vertical="center" shrinkToFit="1"/>
    </xf>
    <xf numFmtId="198" fontId="4" fillId="0" borderId="12" xfId="0" applyNumberFormat="1" applyFont="1" applyBorder="1" applyAlignment="1">
      <alignment horizontal="right" vertical="center" wrapText="1"/>
    </xf>
    <xf numFmtId="197" fontId="4" fillId="0" borderId="1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97" fontId="59" fillId="0" borderId="12" xfId="0" applyNumberFormat="1" applyFont="1" applyFill="1" applyBorder="1" applyAlignment="1">
      <alignment horizontal="right" vertical="center"/>
    </xf>
    <xf numFmtId="197" fontId="59" fillId="0" borderId="0" xfId="0" applyNumberFormat="1" applyFont="1" applyFill="1" applyAlignment="1">
      <alignment horizontal="center" vertical="center"/>
    </xf>
    <xf numFmtId="197" fontId="0" fillId="0" borderId="0" xfId="0" applyNumberFormat="1" applyFont="1" applyFill="1" applyAlignment="1">
      <alignment vertical="center"/>
    </xf>
    <xf numFmtId="197" fontId="14" fillId="0" borderId="12" xfId="0" applyNumberFormat="1" applyFont="1" applyFill="1" applyBorder="1" applyAlignment="1">
      <alignment horizontal="center" vertical="center" wrapText="1"/>
    </xf>
    <xf numFmtId="197" fontId="14" fillId="0" borderId="13" xfId="0" applyNumberFormat="1" applyFont="1" applyFill="1" applyBorder="1" applyAlignment="1">
      <alignment horizontal="center" vertical="center" wrapText="1"/>
    </xf>
    <xf numFmtId="197" fontId="14" fillId="0" borderId="14" xfId="0" applyNumberFormat="1" applyFont="1" applyFill="1" applyBorder="1" applyAlignment="1">
      <alignment horizontal="center" vertical="center" wrapText="1"/>
    </xf>
    <xf numFmtId="197" fontId="14" fillId="0" borderId="24" xfId="0" applyNumberFormat="1" applyFont="1" applyFill="1" applyBorder="1" applyAlignment="1">
      <alignment horizontal="center" vertical="center" wrapText="1"/>
    </xf>
    <xf numFmtId="197" fontId="14" fillId="0" borderId="15" xfId="0" applyNumberFormat="1" applyFont="1" applyFill="1" applyBorder="1" applyAlignment="1">
      <alignment horizontal="center" vertical="center" wrapText="1"/>
    </xf>
    <xf numFmtId="197" fontId="14" fillId="0" borderId="16" xfId="0" applyNumberFormat="1" applyFont="1" applyFill="1" applyBorder="1" applyAlignment="1">
      <alignment horizontal="center" vertical="center" wrapText="1"/>
    </xf>
    <xf numFmtId="197" fontId="14" fillId="0" borderId="12" xfId="0" applyNumberFormat="1" applyFont="1" applyFill="1" applyBorder="1" applyAlignment="1">
      <alignment horizontal="center" vertical="center" wrapText="1"/>
    </xf>
    <xf numFmtId="197" fontId="64" fillId="0" borderId="12" xfId="0" applyNumberFormat="1" applyFont="1" applyFill="1" applyBorder="1" applyAlignment="1">
      <alignment horizontal="right" vertical="center" wrapText="1"/>
    </xf>
    <xf numFmtId="197" fontId="65" fillId="0" borderId="12" xfId="0" applyNumberFormat="1" applyFont="1" applyFill="1" applyBorder="1" applyAlignment="1">
      <alignment horizontal="right" vertical="center" wrapText="1"/>
    </xf>
    <xf numFmtId="197" fontId="65" fillId="0" borderId="15" xfId="0" applyNumberFormat="1" applyFont="1" applyFill="1" applyBorder="1" applyAlignment="1">
      <alignment horizontal="right" vertical="center" wrapText="1"/>
    </xf>
    <xf numFmtId="197" fontId="0" fillId="0" borderId="0" xfId="0" applyNumberFormat="1" applyFont="1" applyFill="1" applyAlignment="1">
      <alignment vertical="center"/>
    </xf>
    <xf numFmtId="197" fontId="0" fillId="0" borderId="0" xfId="0" applyNumberFormat="1" applyAlignment="1">
      <alignment vertical="center"/>
    </xf>
    <xf numFmtId="197" fontId="60" fillId="0" borderId="0" xfId="0" applyNumberFormat="1" applyFont="1" applyAlignment="1">
      <alignment vertical="center"/>
    </xf>
    <xf numFmtId="197" fontId="12" fillId="0" borderId="19" xfId="41" applyNumberFormat="1" applyFont="1" applyBorder="1" applyAlignment="1" applyProtection="1">
      <alignment horizontal="center" vertical="center" wrapText="1"/>
      <protection/>
    </xf>
    <xf numFmtId="197" fontId="12" fillId="0" borderId="12" xfId="41" applyNumberFormat="1" applyFont="1" applyBorder="1" applyAlignment="1" applyProtection="1">
      <alignment horizontal="center" vertical="center" wrapText="1"/>
      <protection/>
    </xf>
    <xf numFmtId="197" fontId="12" fillId="0" borderId="13" xfId="41" applyNumberFormat="1" applyFont="1" applyBorder="1" applyAlignment="1" applyProtection="1">
      <alignment horizontal="center" vertical="center" wrapText="1"/>
      <protection/>
    </xf>
    <xf numFmtId="197" fontId="12" fillId="0" borderId="14" xfId="41" applyNumberFormat="1" applyFont="1" applyBorder="1" applyAlignment="1" applyProtection="1">
      <alignment horizontal="center" vertical="center" wrapText="1"/>
      <protection/>
    </xf>
    <xf numFmtId="197" fontId="12" fillId="0" borderId="24" xfId="41" applyNumberFormat="1" applyFont="1" applyBorder="1" applyAlignment="1" applyProtection="1">
      <alignment horizontal="center" vertical="center" wrapText="1"/>
      <protection/>
    </xf>
    <xf numFmtId="197" fontId="12" fillId="0" borderId="15" xfId="41" applyNumberFormat="1" applyFont="1" applyBorder="1" applyAlignment="1" applyProtection="1">
      <alignment horizontal="center" vertical="center" wrapText="1"/>
      <protection/>
    </xf>
    <xf numFmtId="197" fontId="12" fillId="0" borderId="25" xfId="41" applyNumberFormat="1" applyFont="1" applyBorder="1" applyAlignment="1" applyProtection="1">
      <alignment horizontal="center" vertical="center" wrapText="1"/>
      <protection/>
    </xf>
    <xf numFmtId="197" fontId="12" fillId="0" borderId="16" xfId="41" applyNumberFormat="1" applyFont="1" applyBorder="1" applyAlignment="1" applyProtection="1">
      <alignment horizontal="center" vertical="center" wrapText="1"/>
      <protection/>
    </xf>
    <xf numFmtId="197" fontId="12" fillId="0" borderId="12" xfId="41" applyNumberFormat="1" applyFont="1" applyBorder="1" applyAlignment="1" applyProtection="1">
      <alignment horizontal="center" vertical="center" wrapText="1"/>
      <protection/>
    </xf>
    <xf numFmtId="197" fontId="62" fillId="0" borderId="19" xfId="41" applyNumberFormat="1" applyFont="1" applyBorder="1" applyAlignment="1" applyProtection="1">
      <alignment horizontal="right" vertical="center" wrapText="1"/>
      <protection/>
    </xf>
    <xf numFmtId="197" fontId="62" fillId="0" borderId="12" xfId="41" applyNumberFormat="1" applyFont="1" applyBorder="1" applyAlignment="1" applyProtection="1">
      <alignment horizontal="right" vertical="center" wrapText="1"/>
      <protection/>
    </xf>
    <xf numFmtId="197" fontId="62" fillId="0" borderId="12" xfId="41" applyNumberFormat="1" applyFont="1" applyBorder="1" applyAlignment="1" applyProtection="1">
      <alignment vertical="center" wrapText="1"/>
      <protection/>
    </xf>
    <xf numFmtId="197" fontId="62" fillId="0" borderId="18" xfId="41" applyNumberFormat="1" applyFont="1" applyBorder="1" applyAlignment="1" applyProtection="1">
      <alignment vertical="center" wrapText="1"/>
      <protection/>
    </xf>
    <xf numFmtId="197" fontId="62" fillId="0" borderId="10" xfId="41" applyNumberFormat="1" applyFont="1" applyBorder="1" applyAlignment="1" applyProtection="1">
      <alignment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1"/>
      <c r="C1" s="1"/>
      <c r="D1" s="1"/>
      <c r="E1" s="1"/>
      <c r="F1" s="1"/>
      <c r="G1" s="1"/>
      <c r="H1" s="1"/>
      <c r="I1" s="1"/>
      <c r="J1" s="1"/>
    </row>
    <row r="2" spans="2:10" ht="164.25" customHeight="1">
      <c r="B2" s="40" t="s">
        <v>196</v>
      </c>
      <c r="C2" s="3"/>
      <c r="D2" s="3"/>
      <c r="E2" s="3"/>
      <c r="F2" s="3"/>
      <c r="G2" s="3"/>
      <c r="H2" s="3"/>
      <c r="I2" s="3"/>
      <c r="J2" s="2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K16" sqref="K16"/>
    </sheetView>
  </sheetViews>
  <sheetFormatPr defaultColWidth="9.00390625" defaultRowHeight="14.25"/>
  <cols>
    <col min="1" max="1" width="13.50390625" style="0" customWidth="1"/>
    <col min="2" max="2" width="14.875" style="0" customWidth="1"/>
    <col min="3" max="5" width="10.75390625" style="0" customWidth="1"/>
    <col min="6" max="6" width="14.75390625" style="0" customWidth="1"/>
    <col min="7" max="9" width="10.75390625" style="0" customWidth="1"/>
  </cols>
  <sheetData>
    <row r="1" ht="14.25">
      <c r="A1" t="s">
        <v>103</v>
      </c>
    </row>
    <row r="2" spans="1:9" s="4" customFormat="1" ht="36.75" customHeight="1">
      <c r="A2" s="109" t="s">
        <v>247</v>
      </c>
      <c r="B2" s="118"/>
      <c r="C2" s="118"/>
      <c r="D2" s="118"/>
      <c r="E2" s="118"/>
      <c r="F2" s="118"/>
      <c r="G2" s="118"/>
      <c r="H2" s="118"/>
      <c r="I2" s="118"/>
    </row>
    <row r="3" ht="27" customHeight="1">
      <c r="I3" t="s">
        <v>31</v>
      </c>
    </row>
    <row r="5" spans="1:9" s="57" customFormat="1" ht="39" customHeight="1">
      <c r="A5" s="55" t="s">
        <v>142</v>
      </c>
      <c r="B5" s="55" t="s">
        <v>175</v>
      </c>
      <c r="C5" s="55" t="s">
        <v>176</v>
      </c>
      <c r="D5" s="55" t="s">
        <v>177</v>
      </c>
      <c r="E5" s="56" t="s">
        <v>101</v>
      </c>
      <c r="F5" s="56" t="s">
        <v>102</v>
      </c>
      <c r="G5" s="56" t="s">
        <v>178</v>
      </c>
      <c r="H5" s="56" t="s">
        <v>179</v>
      </c>
      <c r="I5" s="56" t="s">
        <v>99</v>
      </c>
    </row>
    <row r="6" spans="1:9" s="52" customFormat="1" ht="24.75" customHeight="1">
      <c r="A6" s="93">
        <v>1139.8168</v>
      </c>
      <c r="B6" s="94">
        <v>1139.8168</v>
      </c>
      <c r="C6" s="94">
        <v>0</v>
      </c>
      <c r="D6" s="94">
        <v>0</v>
      </c>
      <c r="E6" s="94">
        <v>0</v>
      </c>
      <c r="F6" s="94">
        <v>0</v>
      </c>
      <c r="G6" s="94">
        <v>0</v>
      </c>
      <c r="H6" s="94">
        <v>0</v>
      </c>
      <c r="I6" s="94">
        <v>0</v>
      </c>
    </row>
  </sheetData>
  <sheetProtection/>
  <mergeCells count="1">
    <mergeCell ref="A2:I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5"/>
  <sheetViews>
    <sheetView zoomScalePageLayoutView="0" workbookViewId="0" topLeftCell="A1">
      <selection activeCell="N18" sqref="N18"/>
    </sheetView>
  </sheetViews>
  <sheetFormatPr defaultColWidth="9.00390625" defaultRowHeight="14.25"/>
  <cols>
    <col min="1" max="1" width="9.75390625" style="0" customWidth="1"/>
    <col min="2" max="2" width="12.00390625" style="0" customWidth="1"/>
    <col min="3" max="3" width="9.75390625" style="0" customWidth="1"/>
    <col min="4" max="4" width="12.00390625" style="0" customWidth="1"/>
    <col min="5" max="8" width="8.00390625" style="0" customWidth="1"/>
    <col min="9" max="11" width="10.25390625" style="203" customWidth="1"/>
    <col min="12" max="13" width="10.375" style="203" customWidth="1"/>
    <col min="14" max="14" width="10.25390625" style="203" customWidth="1"/>
    <col min="15" max="16" width="10.375" style="203" customWidth="1"/>
    <col min="17" max="18" width="10.25390625" style="203" customWidth="1"/>
    <col min="19" max="20" width="10.375" style="203" customWidth="1"/>
    <col min="21" max="21" width="10.25390625" style="203" customWidth="1"/>
    <col min="22" max="23" width="10.375" style="203" customWidth="1"/>
    <col min="24" max="24" width="10.125" style="203" customWidth="1"/>
    <col min="25" max="27" width="6.375" style="0" customWidth="1"/>
  </cols>
  <sheetData>
    <row r="1" ht="14.25">
      <c r="A1" t="s">
        <v>104</v>
      </c>
    </row>
    <row r="2" spans="1:27" s="4" customFormat="1" ht="32.25" customHeight="1">
      <c r="A2" s="122" t="s">
        <v>248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41"/>
      <c r="Z2" s="41"/>
      <c r="AA2" s="41"/>
    </row>
    <row r="3" spans="1:26" s="12" customFormat="1" ht="21.75" customHeight="1">
      <c r="A3" s="11"/>
      <c r="B3" s="11"/>
      <c r="C3" s="11"/>
      <c r="D3" s="11"/>
      <c r="E3" s="11"/>
      <c r="F3" s="11"/>
      <c r="G3" s="11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121" t="s">
        <v>182</v>
      </c>
      <c r="X3" s="121"/>
      <c r="Y3" s="121"/>
      <c r="Z3" s="121"/>
    </row>
    <row r="4" spans="1:24" s="42" customFormat="1" ht="21.75" customHeight="1">
      <c r="A4" s="123" t="s">
        <v>180</v>
      </c>
      <c r="B4" s="123"/>
      <c r="C4" s="123" t="s">
        <v>199</v>
      </c>
      <c r="D4" s="123"/>
      <c r="E4" s="123" t="s">
        <v>200</v>
      </c>
      <c r="F4" s="123" t="s">
        <v>201</v>
      </c>
      <c r="G4" s="123" t="s">
        <v>202</v>
      </c>
      <c r="H4" s="123" t="s">
        <v>203</v>
      </c>
      <c r="I4" s="205" t="s">
        <v>0</v>
      </c>
      <c r="J4" s="206" t="s">
        <v>204</v>
      </c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7" t="s">
        <v>205</v>
      </c>
    </row>
    <row r="5" spans="1:24" s="42" customFormat="1" ht="21.75" customHeight="1">
      <c r="A5" s="123"/>
      <c r="B5" s="123"/>
      <c r="C5" s="123"/>
      <c r="D5" s="123"/>
      <c r="E5" s="123"/>
      <c r="F5" s="123"/>
      <c r="G5" s="123"/>
      <c r="H5" s="123"/>
      <c r="I5" s="205"/>
      <c r="J5" s="208" t="s">
        <v>206</v>
      </c>
      <c r="K5" s="209"/>
      <c r="L5" s="209"/>
      <c r="M5" s="209"/>
      <c r="N5" s="209"/>
      <c r="O5" s="209"/>
      <c r="P5" s="210"/>
      <c r="Q5" s="208" t="s">
        <v>207</v>
      </c>
      <c r="R5" s="209"/>
      <c r="S5" s="209"/>
      <c r="T5" s="209"/>
      <c r="U5" s="209"/>
      <c r="V5" s="209"/>
      <c r="W5" s="210"/>
      <c r="X5" s="211"/>
    </row>
    <row r="6" spans="1:24" s="42" customFormat="1" ht="21.75" customHeight="1">
      <c r="A6" s="119" t="s">
        <v>33</v>
      </c>
      <c r="B6" s="119" t="s">
        <v>34</v>
      </c>
      <c r="C6" s="119" t="s">
        <v>33</v>
      </c>
      <c r="D6" s="119" t="s">
        <v>34</v>
      </c>
      <c r="E6" s="123"/>
      <c r="F6" s="123"/>
      <c r="G6" s="123"/>
      <c r="H6" s="123"/>
      <c r="I6" s="205"/>
      <c r="J6" s="207" t="s">
        <v>36</v>
      </c>
      <c r="K6" s="208" t="s">
        <v>181</v>
      </c>
      <c r="L6" s="209"/>
      <c r="M6" s="210"/>
      <c r="N6" s="208" t="s">
        <v>7</v>
      </c>
      <c r="O6" s="209"/>
      <c r="P6" s="210"/>
      <c r="Q6" s="207" t="s">
        <v>36</v>
      </c>
      <c r="R6" s="208" t="s">
        <v>181</v>
      </c>
      <c r="S6" s="209"/>
      <c r="T6" s="210"/>
      <c r="U6" s="208" t="s">
        <v>7</v>
      </c>
      <c r="V6" s="209"/>
      <c r="W6" s="210"/>
      <c r="X6" s="211"/>
    </row>
    <row r="7" spans="1:24" s="42" customFormat="1" ht="21.75" customHeight="1">
      <c r="A7" s="120"/>
      <c r="B7" s="120"/>
      <c r="C7" s="120"/>
      <c r="D7" s="120"/>
      <c r="E7" s="123"/>
      <c r="F7" s="123"/>
      <c r="G7" s="123"/>
      <c r="H7" s="123"/>
      <c r="I7" s="205"/>
      <c r="J7" s="212"/>
      <c r="K7" s="213" t="s">
        <v>6</v>
      </c>
      <c r="L7" s="213" t="s">
        <v>37</v>
      </c>
      <c r="M7" s="213" t="s">
        <v>38</v>
      </c>
      <c r="N7" s="213" t="s">
        <v>6</v>
      </c>
      <c r="O7" s="213" t="s">
        <v>37</v>
      </c>
      <c r="P7" s="213" t="s">
        <v>38</v>
      </c>
      <c r="Q7" s="212"/>
      <c r="R7" s="213" t="s">
        <v>6</v>
      </c>
      <c r="S7" s="213" t="s">
        <v>37</v>
      </c>
      <c r="T7" s="213" t="s">
        <v>38</v>
      </c>
      <c r="U7" s="213" t="s">
        <v>6</v>
      </c>
      <c r="V7" s="213" t="s">
        <v>37</v>
      </c>
      <c r="W7" s="213" t="s">
        <v>38</v>
      </c>
      <c r="X7" s="212"/>
    </row>
    <row r="8" spans="1:24" s="42" customFormat="1" ht="34.5" customHeight="1">
      <c r="A8" s="43"/>
      <c r="B8" s="43"/>
      <c r="C8" s="43"/>
      <c r="D8" s="43"/>
      <c r="E8" s="43"/>
      <c r="F8" s="43"/>
      <c r="G8" s="43"/>
      <c r="H8" s="43"/>
      <c r="I8" s="214">
        <f>J8+Q8+X8</f>
        <v>0</v>
      </c>
      <c r="J8" s="215">
        <f>K8+N8</f>
        <v>0</v>
      </c>
      <c r="K8" s="215">
        <f>L8+M8</f>
        <v>0</v>
      </c>
      <c r="L8" s="215"/>
      <c r="M8" s="215"/>
      <c r="N8" s="215">
        <f>O8+P8</f>
        <v>0</v>
      </c>
      <c r="O8" s="215"/>
      <c r="P8" s="215"/>
      <c r="Q8" s="215">
        <f>R8+U8</f>
        <v>0</v>
      </c>
      <c r="R8" s="215">
        <f>S8+T8</f>
        <v>0</v>
      </c>
      <c r="S8" s="215"/>
      <c r="T8" s="215"/>
      <c r="U8" s="215">
        <f>V8+W8</f>
        <v>0</v>
      </c>
      <c r="V8" s="215"/>
      <c r="W8" s="215"/>
      <c r="X8" s="215"/>
    </row>
    <row r="9" spans="1:24" s="42" customFormat="1" ht="34.5" customHeight="1">
      <c r="A9" s="43"/>
      <c r="B9" s="43"/>
      <c r="C9" s="43"/>
      <c r="D9" s="43"/>
      <c r="E9" s="43"/>
      <c r="F9" s="43"/>
      <c r="G9" s="43"/>
      <c r="H9" s="43"/>
      <c r="I9" s="214">
        <f aca="true" t="shared" si="0" ref="I9:I14">J9+Q9+X9</f>
        <v>0</v>
      </c>
      <c r="J9" s="215">
        <f aca="true" t="shared" si="1" ref="J9:J14">K9+N9</f>
        <v>0</v>
      </c>
      <c r="K9" s="215">
        <f aca="true" t="shared" si="2" ref="K9:K14">L9+M9</f>
        <v>0</v>
      </c>
      <c r="L9" s="216"/>
      <c r="M9" s="216"/>
      <c r="N9" s="215">
        <f aca="true" t="shared" si="3" ref="N9:N14">O9+P9</f>
        <v>0</v>
      </c>
      <c r="O9" s="216"/>
      <c r="P9" s="216"/>
      <c r="Q9" s="215">
        <f aca="true" t="shared" si="4" ref="Q9:Q14">R9+U9</f>
        <v>0</v>
      </c>
      <c r="R9" s="215">
        <f aca="true" t="shared" si="5" ref="R9:R14">S9+T9</f>
        <v>0</v>
      </c>
      <c r="S9" s="216"/>
      <c r="T9" s="216"/>
      <c r="U9" s="215">
        <f aca="true" t="shared" si="6" ref="U9:U14">V9+W9</f>
        <v>0</v>
      </c>
      <c r="V9" s="216"/>
      <c r="W9" s="216"/>
      <c r="X9" s="216"/>
    </row>
    <row r="10" spans="1:24" s="42" customFormat="1" ht="34.5" customHeight="1">
      <c r="A10" s="43"/>
      <c r="B10" s="43"/>
      <c r="C10" s="43"/>
      <c r="D10" s="43"/>
      <c r="E10" s="43"/>
      <c r="F10" s="43"/>
      <c r="G10" s="43"/>
      <c r="H10" s="43"/>
      <c r="I10" s="214">
        <f t="shared" si="0"/>
        <v>0</v>
      </c>
      <c r="J10" s="215">
        <f t="shared" si="1"/>
        <v>0</v>
      </c>
      <c r="K10" s="215">
        <f t="shared" si="2"/>
        <v>0</v>
      </c>
      <c r="L10" s="216"/>
      <c r="M10" s="216"/>
      <c r="N10" s="215">
        <f t="shared" si="3"/>
        <v>0</v>
      </c>
      <c r="O10" s="216"/>
      <c r="P10" s="216"/>
      <c r="Q10" s="215">
        <f t="shared" si="4"/>
        <v>0</v>
      </c>
      <c r="R10" s="215">
        <f t="shared" si="5"/>
        <v>0</v>
      </c>
      <c r="S10" s="216"/>
      <c r="T10" s="216"/>
      <c r="U10" s="215">
        <f t="shared" si="6"/>
        <v>0</v>
      </c>
      <c r="V10" s="216"/>
      <c r="W10" s="216"/>
      <c r="X10" s="216"/>
    </row>
    <row r="11" spans="1:24" s="42" customFormat="1" ht="34.5" customHeight="1">
      <c r="A11" s="43"/>
      <c r="B11" s="43"/>
      <c r="C11" s="43"/>
      <c r="D11" s="43"/>
      <c r="E11" s="43"/>
      <c r="F11" s="43"/>
      <c r="G11" s="43"/>
      <c r="H11" s="43"/>
      <c r="I11" s="214">
        <f t="shared" si="0"/>
        <v>0</v>
      </c>
      <c r="J11" s="215">
        <f t="shared" si="1"/>
        <v>0</v>
      </c>
      <c r="K11" s="215">
        <f t="shared" si="2"/>
        <v>0</v>
      </c>
      <c r="L11" s="216"/>
      <c r="M11" s="216"/>
      <c r="N11" s="215">
        <f t="shared" si="3"/>
        <v>0</v>
      </c>
      <c r="O11" s="216"/>
      <c r="P11" s="216"/>
      <c r="Q11" s="215">
        <f t="shared" si="4"/>
        <v>0</v>
      </c>
      <c r="R11" s="215">
        <f t="shared" si="5"/>
        <v>0</v>
      </c>
      <c r="S11" s="216"/>
      <c r="T11" s="216"/>
      <c r="U11" s="215">
        <f t="shared" si="6"/>
        <v>0</v>
      </c>
      <c r="V11" s="216"/>
      <c r="W11" s="216"/>
      <c r="X11" s="216"/>
    </row>
    <row r="12" spans="1:24" s="42" customFormat="1" ht="34.5" customHeight="1">
      <c r="A12" s="43"/>
      <c r="B12" s="43"/>
      <c r="C12" s="43"/>
      <c r="D12" s="43"/>
      <c r="E12" s="43"/>
      <c r="F12" s="43"/>
      <c r="G12" s="43"/>
      <c r="H12" s="43"/>
      <c r="I12" s="214">
        <f t="shared" si="0"/>
        <v>0</v>
      </c>
      <c r="J12" s="215">
        <f t="shared" si="1"/>
        <v>0</v>
      </c>
      <c r="K12" s="215">
        <f t="shared" si="2"/>
        <v>0</v>
      </c>
      <c r="L12" s="216"/>
      <c r="M12" s="216"/>
      <c r="N12" s="215">
        <f t="shared" si="3"/>
        <v>0</v>
      </c>
      <c r="O12" s="216"/>
      <c r="P12" s="216"/>
      <c r="Q12" s="215">
        <f t="shared" si="4"/>
        <v>0</v>
      </c>
      <c r="R12" s="215">
        <f t="shared" si="5"/>
        <v>0</v>
      </c>
      <c r="S12" s="216"/>
      <c r="T12" s="216"/>
      <c r="U12" s="215">
        <f t="shared" si="6"/>
        <v>0</v>
      </c>
      <c r="V12" s="216"/>
      <c r="W12" s="216"/>
      <c r="X12" s="216"/>
    </row>
    <row r="13" spans="1:24" s="42" customFormat="1" ht="34.5" customHeight="1">
      <c r="A13" s="43"/>
      <c r="B13" s="43"/>
      <c r="C13" s="43"/>
      <c r="D13" s="43"/>
      <c r="E13" s="43"/>
      <c r="F13" s="43"/>
      <c r="G13" s="43"/>
      <c r="H13" s="43"/>
      <c r="I13" s="214">
        <f t="shared" si="0"/>
        <v>0</v>
      </c>
      <c r="J13" s="215">
        <f t="shared" si="1"/>
        <v>0</v>
      </c>
      <c r="K13" s="215">
        <f t="shared" si="2"/>
        <v>0</v>
      </c>
      <c r="L13" s="217"/>
      <c r="M13" s="217"/>
      <c r="N13" s="215">
        <f t="shared" si="3"/>
        <v>0</v>
      </c>
      <c r="O13" s="217"/>
      <c r="P13" s="217"/>
      <c r="Q13" s="215">
        <f t="shared" si="4"/>
        <v>0</v>
      </c>
      <c r="R13" s="215">
        <f t="shared" si="5"/>
        <v>0</v>
      </c>
      <c r="S13" s="217"/>
      <c r="T13" s="217"/>
      <c r="U13" s="215">
        <f t="shared" si="6"/>
        <v>0</v>
      </c>
      <c r="V13" s="217"/>
      <c r="W13" s="217"/>
      <c r="X13" s="217"/>
    </row>
    <row r="14" spans="1:24" s="42" customFormat="1" ht="34.5" customHeight="1">
      <c r="A14" s="43"/>
      <c r="B14" s="43"/>
      <c r="C14" s="43"/>
      <c r="D14" s="43"/>
      <c r="E14" s="43"/>
      <c r="F14" s="43"/>
      <c r="G14" s="43"/>
      <c r="H14" s="43"/>
      <c r="I14" s="214">
        <f t="shared" si="0"/>
        <v>0</v>
      </c>
      <c r="J14" s="215">
        <f t="shared" si="1"/>
        <v>0</v>
      </c>
      <c r="K14" s="215">
        <f t="shared" si="2"/>
        <v>0</v>
      </c>
      <c r="L14" s="218"/>
      <c r="M14" s="218"/>
      <c r="N14" s="215">
        <f t="shared" si="3"/>
        <v>0</v>
      </c>
      <c r="O14" s="218"/>
      <c r="P14" s="218"/>
      <c r="Q14" s="215">
        <f t="shared" si="4"/>
        <v>0</v>
      </c>
      <c r="R14" s="215">
        <f t="shared" si="5"/>
        <v>0</v>
      </c>
      <c r="S14" s="218"/>
      <c r="T14" s="218"/>
      <c r="U14" s="215">
        <f t="shared" si="6"/>
        <v>0</v>
      </c>
      <c r="V14" s="218"/>
      <c r="W14" s="218"/>
      <c r="X14" s="218"/>
    </row>
    <row r="15" ht="14.25">
      <c r="A15" s="80" t="s">
        <v>307</v>
      </c>
    </row>
  </sheetData>
  <sheetProtection/>
  <mergeCells count="23">
    <mergeCell ref="A4:B5"/>
    <mergeCell ref="C4:D5"/>
    <mergeCell ref="H4:H7"/>
    <mergeCell ref="E4:E7"/>
    <mergeCell ref="F4:F7"/>
    <mergeCell ref="G4:G7"/>
    <mergeCell ref="X4:X7"/>
    <mergeCell ref="W3:Z3"/>
    <mergeCell ref="A2:X2"/>
    <mergeCell ref="N6:P6"/>
    <mergeCell ref="R6:T6"/>
    <mergeCell ref="U6:W6"/>
    <mergeCell ref="Q6:Q7"/>
    <mergeCell ref="A6:A7"/>
    <mergeCell ref="B6:B7"/>
    <mergeCell ref="C6:C7"/>
    <mergeCell ref="I4:I7"/>
    <mergeCell ref="J4:W4"/>
    <mergeCell ref="D6:D7"/>
    <mergeCell ref="J5:P5"/>
    <mergeCell ref="Q5:W5"/>
    <mergeCell ref="K6:M6"/>
    <mergeCell ref="J6:J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F17" sqref="F17"/>
    </sheetView>
  </sheetViews>
  <sheetFormatPr defaultColWidth="9.00390625" defaultRowHeight="14.25"/>
  <cols>
    <col min="1" max="1" width="33.75390625" style="5" customWidth="1"/>
    <col min="2" max="2" width="15.125" style="124" customWidth="1"/>
    <col min="3" max="3" width="30.125" style="5" customWidth="1"/>
    <col min="4" max="6" width="15.125" style="124" customWidth="1"/>
    <col min="7" max="16384" width="9.00390625" style="5" customWidth="1"/>
  </cols>
  <sheetData>
    <row r="1" ht="21" customHeight="1">
      <c r="A1" s="5" t="s">
        <v>30</v>
      </c>
    </row>
    <row r="2" spans="1:6" s="6" customFormat="1" ht="28.5" customHeight="1">
      <c r="A2" s="95" t="s">
        <v>239</v>
      </c>
      <c r="B2" s="95"/>
      <c r="C2" s="95"/>
      <c r="D2" s="95"/>
      <c r="E2" s="95"/>
      <c r="F2" s="95"/>
    </row>
    <row r="3" spans="2:6" s="8" customFormat="1" ht="17.25" customHeight="1">
      <c r="B3" s="125"/>
      <c r="C3" s="13"/>
      <c r="D3" s="125"/>
      <c r="E3" s="125"/>
      <c r="F3" s="125" t="s">
        <v>105</v>
      </c>
    </row>
    <row r="4" spans="1:6" s="47" customFormat="1" ht="17.25" customHeight="1">
      <c r="A4" s="96" t="s">
        <v>1</v>
      </c>
      <c r="B4" s="96"/>
      <c r="C4" s="96" t="s">
        <v>2</v>
      </c>
      <c r="D4" s="96"/>
      <c r="E4" s="96"/>
      <c r="F4" s="96"/>
    </row>
    <row r="5" spans="1:6" s="53" customFormat="1" ht="24.75" customHeight="1">
      <c r="A5" s="97" t="s">
        <v>3</v>
      </c>
      <c r="B5" s="126" t="s">
        <v>4</v>
      </c>
      <c r="C5" s="97" t="s">
        <v>5</v>
      </c>
      <c r="D5" s="132" t="s">
        <v>4</v>
      </c>
      <c r="E5" s="132"/>
      <c r="F5" s="132"/>
    </row>
    <row r="6" spans="1:6" s="53" customFormat="1" ht="27.75" customHeight="1">
      <c r="A6" s="97"/>
      <c r="B6" s="127"/>
      <c r="C6" s="97"/>
      <c r="D6" s="133" t="s">
        <v>6</v>
      </c>
      <c r="E6" s="133" t="s">
        <v>219</v>
      </c>
      <c r="F6" s="133" t="s">
        <v>7</v>
      </c>
    </row>
    <row r="7" spans="1:6" s="8" customFormat="1" ht="24.75" customHeight="1">
      <c r="A7" s="14" t="s">
        <v>8</v>
      </c>
      <c r="B7" s="128">
        <v>1139.82</v>
      </c>
      <c r="C7" s="14" t="s">
        <v>9</v>
      </c>
      <c r="D7" s="128">
        <f>SUM(D8:D28)</f>
        <v>1139.82</v>
      </c>
      <c r="E7" s="128">
        <f>SUM(E8:E28)</f>
        <v>1139.82</v>
      </c>
      <c r="F7" s="128">
        <f>SUM(F8:F28)</f>
        <v>0</v>
      </c>
    </row>
    <row r="8" spans="1:6" s="8" customFormat="1" ht="24.75" customHeight="1">
      <c r="A8" s="15" t="s">
        <v>10</v>
      </c>
      <c r="B8" s="129">
        <v>1139.82</v>
      </c>
      <c r="C8" s="15" t="s">
        <v>11</v>
      </c>
      <c r="D8" s="129">
        <f>E8+F8</f>
        <v>470.07</v>
      </c>
      <c r="E8" s="129">
        <v>470.07</v>
      </c>
      <c r="F8" s="129">
        <v>0</v>
      </c>
    </row>
    <row r="9" spans="1:6" s="8" customFormat="1" ht="24.75" customHeight="1">
      <c r="A9" s="15" t="s">
        <v>12</v>
      </c>
      <c r="B9" s="129">
        <v>0</v>
      </c>
      <c r="C9" s="15" t="s">
        <v>13</v>
      </c>
      <c r="D9" s="129">
        <f aca="true" t="shared" si="0" ref="D9:D28">E9+F9</f>
        <v>0</v>
      </c>
      <c r="E9" s="129">
        <v>0</v>
      </c>
      <c r="F9" s="129">
        <v>0</v>
      </c>
    </row>
    <row r="10" spans="1:6" s="8" customFormat="1" ht="24.75" customHeight="1">
      <c r="A10" s="15"/>
      <c r="B10" s="129"/>
      <c r="C10" s="15" t="s">
        <v>14</v>
      </c>
      <c r="D10" s="129">
        <f t="shared" si="0"/>
        <v>0</v>
      </c>
      <c r="E10" s="129">
        <v>0</v>
      </c>
      <c r="F10" s="129">
        <v>0</v>
      </c>
    </row>
    <row r="11" spans="1:6" s="8" customFormat="1" ht="24.75" customHeight="1">
      <c r="A11" s="15"/>
      <c r="B11" s="129"/>
      <c r="C11" s="15" t="s">
        <v>15</v>
      </c>
      <c r="D11" s="129">
        <f t="shared" si="0"/>
        <v>5</v>
      </c>
      <c r="E11" s="129">
        <v>5</v>
      </c>
      <c r="F11" s="129">
        <v>0</v>
      </c>
    </row>
    <row r="12" spans="1:6" s="8" customFormat="1" ht="24.75" customHeight="1">
      <c r="A12" s="15"/>
      <c r="B12" s="129"/>
      <c r="C12" s="15" t="s">
        <v>16</v>
      </c>
      <c r="D12" s="129">
        <f t="shared" si="0"/>
        <v>0</v>
      </c>
      <c r="E12" s="129">
        <v>0</v>
      </c>
      <c r="F12" s="129">
        <v>0</v>
      </c>
    </row>
    <row r="13" spans="1:6" s="8" customFormat="1" ht="24.75" customHeight="1">
      <c r="A13" s="15"/>
      <c r="B13" s="129"/>
      <c r="C13" s="15" t="s">
        <v>17</v>
      </c>
      <c r="D13" s="129">
        <f t="shared" si="0"/>
        <v>0</v>
      </c>
      <c r="E13" s="129">
        <v>0</v>
      </c>
      <c r="F13" s="129">
        <v>0</v>
      </c>
    </row>
    <row r="14" spans="1:6" s="8" customFormat="1" ht="24.75" customHeight="1">
      <c r="A14" s="15"/>
      <c r="B14" s="129"/>
      <c r="C14" s="15" t="s">
        <v>113</v>
      </c>
      <c r="D14" s="129">
        <f t="shared" si="0"/>
        <v>0</v>
      </c>
      <c r="E14" s="129">
        <v>0</v>
      </c>
      <c r="F14" s="129">
        <v>0</v>
      </c>
    </row>
    <row r="15" spans="1:6" s="8" customFormat="1" ht="24.75" customHeight="1">
      <c r="A15" s="15"/>
      <c r="B15" s="129"/>
      <c r="C15" s="15" t="s">
        <v>18</v>
      </c>
      <c r="D15" s="129">
        <f t="shared" si="0"/>
        <v>97.69</v>
      </c>
      <c r="E15" s="129">
        <v>97.69</v>
      </c>
      <c r="F15" s="129">
        <v>0</v>
      </c>
    </row>
    <row r="16" spans="1:6" s="8" customFormat="1" ht="24.75" customHeight="1">
      <c r="A16" s="15"/>
      <c r="B16" s="129"/>
      <c r="C16" s="15" t="s">
        <v>191</v>
      </c>
      <c r="D16" s="129">
        <f t="shared" si="0"/>
        <v>25.73</v>
      </c>
      <c r="E16" s="129">
        <v>25.73</v>
      </c>
      <c r="F16" s="129">
        <v>0</v>
      </c>
    </row>
    <row r="17" spans="1:6" s="8" customFormat="1" ht="24.75" customHeight="1">
      <c r="A17" s="15"/>
      <c r="B17" s="129"/>
      <c r="C17" s="15" t="s">
        <v>19</v>
      </c>
      <c r="D17" s="129">
        <f t="shared" si="0"/>
        <v>0</v>
      </c>
      <c r="E17" s="129">
        <v>0</v>
      </c>
      <c r="F17" s="129">
        <v>0</v>
      </c>
    </row>
    <row r="18" spans="1:6" s="8" customFormat="1" ht="24.75" customHeight="1">
      <c r="A18" s="15"/>
      <c r="B18" s="129"/>
      <c r="C18" s="15" t="s">
        <v>20</v>
      </c>
      <c r="D18" s="129">
        <f t="shared" si="0"/>
        <v>501.02</v>
      </c>
      <c r="E18" s="129">
        <v>501.02</v>
      </c>
      <c r="F18" s="129">
        <v>0</v>
      </c>
    </row>
    <row r="19" spans="1:6" s="8" customFormat="1" ht="24.75" customHeight="1">
      <c r="A19" s="15"/>
      <c r="B19" s="129"/>
      <c r="C19" s="15" t="s">
        <v>21</v>
      </c>
      <c r="D19" s="129">
        <f t="shared" si="0"/>
        <v>0</v>
      </c>
      <c r="E19" s="129">
        <v>0</v>
      </c>
      <c r="F19" s="129">
        <v>0</v>
      </c>
    </row>
    <row r="20" spans="1:6" s="8" customFormat="1" ht="24.75" customHeight="1">
      <c r="A20" s="15"/>
      <c r="B20" s="129"/>
      <c r="C20" s="15" t="s">
        <v>22</v>
      </c>
      <c r="D20" s="129">
        <f t="shared" si="0"/>
        <v>0</v>
      </c>
      <c r="E20" s="129">
        <v>0</v>
      </c>
      <c r="F20" s="129">
        <v>0</v>
      </c>
    </row>
    <row r="21" spans="1:6" s="8" customFormat="1" ht="24.75" customHeight="1">
      <c r="A21" s="15"/>
      <c r="B21" s="129"/>
      <c r="C21" s="15" t="s">
        <v>192</v>
      </c>
      <c r="D21" s="129">
        <f t="shared" si="0"/>
        <v>0</v>
      </c>
      <c r="E21" s="129">
        <v>0</v>
      </c>
      <c r="F21" s="129">
        <v>0</v>
      </c>
    </row>
    <row r="22" spans="1:6" s="8" customFormat="1" ht="24.75" customHeight="1">
      <c r="A22" s="15"/>
      <c r="B22" s="129"/>
      <c r="C22" s="15" t="s">
        <v>23</v>
      </c>
      <c r="D22" s="129">
        <f t="shared" si="0"/>
        <v>0</v>
      </c>
      <c r="E22" s="129">
        <v>0</v>
      </c>
      <c r="F22" s="129">
        <v>0</v>
      </c>
    </row>
    <row r="23" spans="1:6" s="8" customFormat="1" ht="24.75" customHeight="1">
      <c r="A23" s="15"/>
      <c r="B23" s="129"/>
      <c r="C23" s="15" t="s">
        <v>24</v>
      </c>
      <c r="D23" s="129">
        <f t="shared" si="0"/>
        <v>0</v>
      </c>
      <c r="E23" s="129">
        <v>0</v>
      </c>
      <c r="F23" s="129">
        <v>0</v>
      </c>
    </row>
    <row r="24" spans="1:6" s="8" customFormat="1" ht="24.75" customHeight="1">
      <c r="A24" s="15"/>
      <c r="B24" s="129"/>
      <c r="C24" s="15" t="s">
        <v>114</v>
      </c>
      <c r="D24" s="129">
        <f t="shared" si="0"/>
        <v>0</v>
      </c>
      <c r="E24" s="129">
        <v>0</v>
      </c>
      <c r="F24" s="129">
        <v>0</v>
      </c>
    </row>
    <row r="25" spans="1:6" s="8" customFormat="1" ht="24.75" customHeight="1">
      <c r="A25" s="15"/>
      <c r="B25" s="129"/>
      <c r="C25" s="15" t="s">
        <v>25</v>
      </c>
      <c r="D25" s="129">
        <f t="shared" si="0"/>
        <v>40.31</v>
      </c>
      <c r="E25" s="129">
        <v>40.31</v>
      </c>
      <c r="F25" s="129">
        <v>0</v>
      </c>
    </row>
    <row r="26" spans="1:6" s="8" customFormat="1" ht="24.75" customHeight="1">
      <c r="A26" s="15"/>
      <c r="B26" s="129"/>
      <c r="C26" s="15" t="s">
        <v>115</v>
      </c>
      <c r="D26" s="129">
        <f t="shared" si="0"/>
        <v>0</v>
      </c>
      <c r="E26" s="129">
        <v>0</v>
      </c>
      <c r="F26" s="129">
        <v>0</v>
      </c>
    </row>
    <row r="27" spans="1:6" s="8" customFormat="1" ht="24.75" customHeight="1">
      <c r="A27" s="15"/>
      <c r="B27" s="129"/>
      <c r="C27" s="16" t="s">
        <v>116</v>
      </c>
      <c r="D27" s="129">
        <f t="shared" si="0"/>
        <v>0</v>
      </c>
      <c r="E27" s="129">
        <v>0</v>
      </c>
      <c r="F27" s="129">
        <v>0</v>
      </c>
    </row>
    <row r="28" spans="1:6" s="8" customFormat="1" ht="24.75" customHeight="1">
      <c r="A28" s="15"/>
      <c r="B28" s="129"/>
      <c r="C28" s="15" t="s">
        <v>117</v>
      </c>
      <c r="D28" s="129">
        <f t="shared" si="0"/>
        <v>0</v>
      </c>
      <c r="E28" s="129">
        <v>0</v>
      </c>
      <c r="F28" s="129">
        <v>0</v>
      </c>
    </row>
    <row r="29" spans="1:6" s="8" customFormat="1" ht="24.75" customHeight="1">
      <c r="A29" s="44" t="s">
        <v>213</v>
      </c>
      <c r="B29" s="130">
        <f>B7</f>
        <v>1139.82</v>
      </c>
      <c r="C29" s="45" t="s">
        <v>214</v>
      </c>
      <c r="D29" s="134">
        <f>D7</f>
        <v>1139.82</v>
      </c>
      <c r="E29" s="134">
        <f>E8+E11+E15+E16+E18+E25</f>
        <v>1139.82</v>
      </c>
      <c r="F29" s="134">
        <f>F8+F11+F15+F16+F18+F25</f>
        <v>0</v>
      </c>
    </row>
    <row r="30" spans="1:6" s="8" customFormat="1" ht="24.75" customHeight="1">
      <c r="A30" s="17" t="s">
        <v>26</v>
      </c>
      <c r="B30" s="131">
        <f>SUM(B31:B32)</f>
        <v>0</v>
      </c>
      <c r="C30" s="17" t="s">
        <v>27</v>
      </c>
      <c r="D30" s="131">
        <f>SUM(D31:D32)</f>
        <v>0</v>
      </c>
      <c r="E30" s="131">
        <f>SUM(E31:E32)</f>
        <v>0</v>
      </c>
      <c r="F30" s="131">
        <f>SUM(F31:F32)</f>
        <v>0</v>
      </c>
    </row>
    <row r="31" spans="1:6" s="8" customFormat="1" ht="24.75" customHeight="1">
      <c r="A31" s="15" t="s">
        <v>10</v>
      </c>
      <c r="B31" s="135">
        <v>0</v>
      </c>
      <c r="C31" s="15" t="s">
        <v>10</v>
      </c>
      <c r="D31" s="129">
        <f>E31+F31</f>
        <v>0</v>
      </c>
      <c r="E31" s="135">
        <v>0</v>
      </c>
      <c r="F31" s="135">
        <v>0</v>
      </c>
    </row>
    <row r="32" spans="1:6" s="8" customFormat="1" ht="24.75" customHeight="1">
      <c r="A32" s="15" t="s">
        <v>12</v>
      </c>
      <c r="B32" s="137">
        <v>0</v>
      </c>
      <c r="C32" s="18" t="s">
        <v>12</v>
      </c>
      <c r="D32" s="136">
        <f>E32+F32</f>
        <v>0</v>
      </c>
      <c r="E32" s="137">
        <v>0</v>
      </c>
      <c r="F32" s="135">
        <v>0</v>
      </c>
    </row>
    <row r="33" spans="1:6" s="8" customFormat="1" ht="24.75" customHeight="1">
      <c r="A33" s="19" t="s">
        <v>28</v>
      </c>
      <c r="B33" s="130">
        <f>B29+B30</f>
        <v>1139.82</v>
      </c>
      <c r="C33" s="34" t="s">
        <v>29</v>
      </c>
      <c r="D33" s="130">
        <f>D29+D30</f>
        <v>1139.82</v>
      </c>
      <c r="E33" s="134">
        <f>E29+E30</f>
        <v>1139.82</v>
      </c>
      <c r="F33" s="134">
        <f>F29+F30</f>
        <v>0</v>
      </c>
    </row>
  </sheetData>
  <sheetProtection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16.375" style="21" customWidth="1"/>
    <col min="2" max="2" width="34.25390625" style="21" customWidth="1"/>
    <col min="3" max="11" width="10.50390625" style="124" customWidth="1"/>
    <col min="12" max="12" width="12.25390625" style="124" customWidth="1"/>
    <col min="13" max="16384" width="9.00390625" style="5" customWidth="1"/>
  </cols>
  <sheetData>
    <row r="1" ht="29.25" customHeight="1">
      <c r="A1" s="21" t="s">
        <v>35</v>
      </c>
    </row>
    <row r="2" spans="1:12" s="6" customFormat="1" ht="31.5" customHeight="1">
      <c r="A2" s="95" t="s">
        <v>240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s="7" customFormat="1" ht="31.5" customHeight="1">
      <c r="A3" s="22"/>
      <c r="B3" s="22"/>
      <c r="C3" s="138"/>
      <c r="D3" s="139"/>
      <c r="E3" s="140"/>
      <c r="F3" s="138"/>
      <c r="G3" s="138"/>
      <c r="H3" s="138"/>
      <c r="I3" s="138"/>
      <c r="J3" s="138"/>
      <c r="K3" s="138"/>
      <c r="L3" s="138" t="s">
        <v>105</v>
      </c>
    </row>
    <row r="4" spans="1:12" s="53" customFormat="1" ht="30" customHeight="1">
      <c r="A4" s="98" t="s">
        <v>32</v>
      </c>
      <c r="B4" s="98"/>
      <c r="C4" s="141" t="s">
        <v>118</v>
      </c>
      <c r="D4" s="142" t="s">
        <v>107</v>
      </c>
      <c r="E4" s="143"/>
      <c r="F4" s="143"/>
      <c r="G4" s="143"/>
      <c r="H4" s="142" t="s">
        <v>108</v>
      </c>
      <c r="I4" s="143"/>
      <c r="J4" s="143"/>
      <c r="K4" s="143"/>
      <c r="L4" s="144" t="s">
        <v>238</v>
      </c>
    </row>
    <row r="5" spans="1:12" s="53" customFormat="1" ht="58.5" customHeight="1">
      <c r="A5" s="54" t="s">
        <v>33</v>
      </c>
      <c r="B5" s="54" t="s">
        <v>34</v>
      </c>
      <c r="C5" s="141"/>
      <c r="D5" s="145" t="s">
        <v>6</v>
      </c>
      <c r="E5" s="146" t="s">
        <v>220</v>
      </c>
      <c r="F5" s="147" t="s">
        <v>110</v>
      </c>
      <c r="G5" s="145" t="s">
        <v>111</v>
      </c>
      <c r="H5" s="145" t="s">
        <v>6</v>
      </c>
      <c r="I5" s="146" t="s">
        <v>220</v>
      </c>
      <c r="J5" s="145" t="s">
        <v>112</v>
      </c>
      <c r="K5" s="145" t="s">
        <v>111</v>
      </c>
      <c r="L5" s="143"/>
    </row>
    <row r="6" spans="1:12" s="79" customFormat="1" ht="19.5" customHeight="1">
      <c r="A6" s="77" t="s">
        <v>249</v>
      </c>
      <c r="B6" s="77" t="s">
        <v>36</v>
      </c>
      <c r="C6" s="148">
        <f>C7+C13+C16+C25+C29+C32</f>
        <v>1139.82</v>
      </c>
      <c r="D6" s="148">
        <f>D7+D13+D16+D25+D29+D32</f>
        <v>1139.82</v>
      </c>
      <c r="E6" s="148">
        <f>E7+E13+E16+E25+E29+E32</f>
        <v>1139.82</v>
      </c>
      <c r="F6" s="148">
        <f aca="true" t="shared" si="0" ref="F6:L6">F7+F13+F16+F25+F29+F32</f>
        <v>0</v>
      </c>
      <c r="G6" s="148">
        <f t="shared" si="0"/>
        <v>0</v>
      </c>
      <c r="H6" s="148">
        <f t="shared" si="0"/>
        <v>0</v>
      </c>
      <c r="I6" s="148">
        <f t="shared" si="0"/>
        <v>0</v>
      </c>
      <c r="J6" s="148">
        <f t="shared" si="0"/>
        <v>0</v>
      </c>
      <c r="K6" s="148">
        <f t="shared" si="0"/>
        <v>0</v>
      </c>
      <c r="L6" s="148">
        <f t="shared" si="0"/>
        <v>0</v>
      </c>
    </row>
    <row r="7" spans="1:12" s="79" customFormat="1" ht="19.5" customHeight="1">
      <c r="A7" s="77" t="s">
        <v>250</v>
      </c>
      <c r="B7" s="77" t="s">
        <v>251</v>
      </c>
      <c r="C7" s="148">
        <v>470.07</v>
      </c>
      <c r="D7" s="148">
        <v>470.07</v>
      </c>
      <c r="E7" s="148">
        <v>470.07</v>
      </c>
      <c r="F7" s="148">
        <v>0</v>
      </c>
      <c r="G7" s="148">
        <v>0</v>
      </c>
      <c r="H7" s="148">
        <v>0</v>
      </c>
      <c r="I7" s="148">
        <v>0</v>
      </c>
      <c r="J7" s="148">
        <v>0</v>
      </c>
      <c r="K7" s="148">
        <v>0</v>
      </c>
      <c r="L7" s="148">
        <v>0</v>
      </c>
    </row>
    <row r="8" spans="1:12" s="79" customFormat="1" ht="19.5" customHeight="1">
      <c r="A8" s="77" t="s">
        <v>252</v>
      </c>
      <c r="B8" s="77" t="s">
        <v>253</v>
      </c>
      <c r="C8" s="148">
        <v>461.07</v>
      </c>
      <c r="D8" s="148">
        <v>461.07</v>
      </c>
      <c r="E8" s="148">
        <v>461.07</v>
      </c>
      <c r="F8" s="148">
        <v>0</v>
      </c>
      <c r="G8" s="148">
        <v>0</v>
      </c>
      <c r="H8" s="148">
        <v>0</v>
      </c>
      <c r="I8" s="148">
        <v>0</v>
      </c>
      <c r="J8" s="148">
        <v>0</v>
      </c>
      <c r="K8" s="148">
        <v>0</v>
      </c>
      <c r="L8" s="148">
        <v>0</v>
      </c>
    </row>
    <row r="9" spans="1:12" s="79" customFormat="1" ht="19.5" customHeight="1">
      <c r="A9" s="78" t="s">
        <v>254</v>
      </c>
      <c r="B9" s="78" t="s">
        <v>255</v>
      </c>
      <c r="C9" s="149">
        <v>319.72</v>
      </c>
      <c r="D9" s="149">
        <v>319.72</v>
      </c>
      <c r="E9" s="149">
        <v>319.72</v>
      </c>
      <c r="F9" s="149">
        <v>0</v>
      </c>
      <c r="G9" s="149">
        <v>0</v>
      </c>
      <c r="H9" s="149">
        <v>0</v>
      </c>
      <c r="I9" s="149">
        <v>0</v>
      </c>
      <c r="J9" s="149">
        <v>0</v>
      </c>
      <c r="K9" s="149">
        <v>0</v>
      </c>
      <c r="L9" s="149">
        <v>0</v>
      </c>
    </row>
    <row r="10" spans="1:12" s="79" customFormat="1" ht="19.5" customHeight="1">
      <c r="A10" s="78" t="s">
        <v>256</v>
      </c>
      <c r="B10" s="78" t="s">
        <v>257</v>
      </c>
      <c r="C10" s="149">
        <v>141.35</v>
      </c>
      <c r="D10" s="149">
        <v>141.35</v>
      </c>
      <c r="E10" s="149">
        <v>141.35</v>
      </c>
      <c r="F10" s="149">
        <v>0</v>
      </c>
      <c r="G10" s="149">
        <v>0</v>
      </c>
      <c r="H10" s="149">
        <v>0</v>
      </c>
      <c r="I10" s="149">
        <v>0</v>
      </c>
      <c r="J10" s="149">
        <v>0</v>
      </c>
      <c r="K10" s="149">
        <v>0</v>
      </c>
      <c r="L10" s="149">
        <v>0</v>
      </c>
    </row>
    <row r="11" spans="1:12" s="79" customFormat="1" ht="19.5" customHeight="1">
      <c r="A11" s="77" t="s">
        <v>258</v>
      </c>
      <c r="B11" s="77" t="s">
        <v>259</v>
      </c>
      <c r="C11" s="148">
        <v>9</v>
      </c>
      <c r="D11" s="148">
        <v>9</v>
      </c>
      <c r="E11" s="148">
        <v>9</v>
      </c>
      <c r="F11" s="148">
        <v>0</v>
      </c>
      <c r="G11" s="148">
        <v>0</v>
      </c>
      <c r="H11" s="148">
        <v>0</v>
      </c>
      <c r="I11" s="148">
        <v>0</v>
      </c>
      <c r="J11" s="148">
        <v>0</v>
      </c>
      <c r="K11" s="148">
        <v>0</v>
      </c>
      <c r="L11" s="148">
        <v>0</v>
      </c>
    </row>
    <row r="12" spans="1:12" s="79" customFormat="1" ht="19.5" customHeight="1">
      <c r="A12" s="78" t="s">
        <v>260</v>
      </c>
      <c r="B12" s="78" t="s">
        <v>255</v>
      </c>
      <c r="C12" s="149">
        <v>9</v>
      </c>
      <c r="D12" s="149">
        <v>9</v>
      </c>
      <c r="E12" s="149">
        <v>9</v>
      </c>
      <c r="F12" s="149">
        <v>0</v>
      </c>
      <c r="G12" s="149">
        <v>0</v>
      </c>
      <c r="H12" s="149">
        <v>0</v>
      </c>
      <c r="I12" s="149">
        <v>0</v>
      </c>
      <c r="J12" s="149">
        <v>0</v>
      </c>
      <c r="K12" s="149">
        <v>0</v>
      </c>
      <c r="L12" s="149">
        <v>0</v>
      </c>
    </row>
    <row r="13" spans="1:12" s="79" customFormat="1" ht="19.5" customHeight="1">
      <c r="A13" s="77" t="s">
        <v>261</v>
      </c>
      <c r="B13" s="77" t="s">
        <v>262</v>
      </c>
      <c r="C13" s="148">
        <v>5</v>
      </c>
      <c r="D13" s="148">
        <v>5</v>
      </c>
      <c r="E13" s="148">
        <v>5</v>
      </c>
      <c r="F13" s="148">
        <v>0</v>
      </c>
      <c r="G13" s="148">
        <v>0</v>
      </c>
      <c r="H13" s="148">
        <v>0</v>
      </c>
      <c r="I13" s="148">
        <v>0</v>
      </c>
      <c r="J13" s="148">
        <v>0</v>
      </c>
      <c r="K13" s="148">
        <v>0</v>
      </c>
      <c r="L13" s="148">
        <v>0</v>
      </c>
    </row>
    <row r="14" spans="1:12" s="79" customFormat="1" ht="19.5" customHeight="1">
      <c r="A14" s="77" t="s">
        <v>263</v>
      </c>
      <c r="B14" s="77" t="s">
        <v>264</v>
      </c>
      <c r="C14" s="148">
        <v>5</v>
      </c>
      <c r="D14" s="148">
        <v>5</v>
      </c>
      <c r="E14" s="148">
        <v>5</v>
      </c>
      <c r="F14" s="148">
        <v>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</row>
    <row r="15" spans="1:12" s="79" customFormat="1" ht="19.5" customHeight="1">
      <c r="A15" s="78" t="s">
        <v>265</v>
      </c>
      <c r="B15" s="78" t="s">
        <v>266</v>
      </c>
      <c r="C15" s="149">
        <v>5</v>
      </c>
      <c r="D15" s="149">
        <v>5</v>
      </c>
      <c r="E15" s="149">
        <v>5</v>
      </c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149">
        <v>0</v>
      </c>
      <c r="L15" s="149">
        <v>0</v>
      </c>
    </row>
    <row r="16" spans="1:12" s="79" customFormat="1" ht="19.5" customHeight="1">
      <c r="A16" s="77" t="s">
        <v>267</v>
      </c>
      <c r="B16" s="77" t="s">
        <v>268</v>
      </c>
      <c r="C16" s="148">
        <f>C17+C19+C23</f>
        <v>97.69</v>
      </c>
      <c r="D16" s="148">
        <f>D17+D19+D23</f>
        <v>97.69</v>
      </c>
      <c r="E16" s="148">
        <f>E17+E19+E23</f>
        <v>97.69</v>
      </c>
      <c r="F16" s="148">
        <v>0</v>
      </c>
      <c r="G16" s="148">
        <v>0</v>
      </c>
      <c r="H16" s="148">
        <v>0</v>
      </c>
      <c r="I16" s="148">
        <v>0</v>
      </c>
      <c r="J16" s="148">
        <v>0</v>
      </c>
      <c r="K16" s="148">
        <v>0</v>
      </c>
      <c r="L16" s="148">
        <v>0</v>
      </c>
    </row>
    <row r="17" spans="1:12" s="79" customFormat="1" ht="19.5" customHeight="1">
      <c r="A17" s="77" t="s">
        <v>269</v>
      </c>
      <c r="B17" s="77" t="s">
        <v>270</v>
      </c>
      <c r="C17" s="148">
        <v>22.93</v>
      </c>
      <c r="D17" s="148">
        <v>22.93</v>
      </c>
      <c r="E17" s="148">
        <v>22.93</v>
      </c>
      <c r="F17" s="148">
        <v>0</v>
      </c>
      <c r="G17" s="148">
        <v>0</v>
      </c>
      <c r="H17" s="148">
        <v>0</v>
      </c>
      <c r="I17" s="148">
        <v>0</v>
      </c>
      <c r="J17" s="148">
        <v>0</v>
      </c>
      <c r="K17" s="148">
        <v>0</v>
      </c>
      <c r="L17" s="148">
        <v>0</v>
      </c>
    </row>
    <row r="18" spans="1:12" s="79" customFormat="1" ht="19.5" customHeight="1">
      <c r="A18" s="78" t="s">
        <v>271</v>
      </c>
      <c r="B18" s="78" t="s">
        <v>272</v>
      </c>
      <c r="C18" s="149">
        <v>22.93</v>
      </c>
      <c r="D18" s="149">
        <v>22.93</v>
      </c>
      <c r="E18" s="149">
        <v>22.93</v>
      </c>
      <c r="F18" s="149">
        <v>0</v>
      </c>
      <c r="G18" s="149">
        <v>0</v>
      </c>
      <c r="H18" s="149">
        <v>0</v>
      </c>
      <c r="I18" s="149">
        <v>0</v>
      </c>
      <c r="J18" s="149">
        <v>0</v>
      </c>
      <c r="K18" s="149">
        <v>0</v>
      </c>
      <c r="L18" s="149">
        <v>0</v>
      </c>
    </row>
    <row r="19" spans="1:12" s="79" customFormat="1" ht="19.5" customHeight="1">
      <c r="A19" s="77" t="s">
        <v>273</v>
      </c>
      <c r="B19" s="77" t="s">
        <v>274</v>
      </c>
      <c r="C19" s="148">
        <v>47.36</v>
      </c>
      <c r="D19" s="148">
        <v>47.36</v>
      </c>
      <c r="E19" s="148">
        <v>47.36</v>
      </c>
      <c r="F19" s="148">
        <v>0</v>
      </c>
      <c r="G19" s="148">
        <v>0</v>
      </c>
      <c r="H19" s="148">
        <v>0</v>
      </c>
      <c r="I19" s="148">
        <v>0</v>
      </c>
      <c r="J19" s="148">
        <v>0</v>
      </c>
      <c r="K19" s="148">
        <v>0</v>
      </c>
      <c r="L19" s="148">
        <v>0</v>
      </c>
    </row>
    <row r="20" spans="1:12" s="79" customFormat="1" ht="19.5" customHeight="1">
      <c r="A20" s="78" t="s">
        <v>275</v>
      </c>
      <c r="B20" s="78" t="s">
        <v>276</v>
      </c>
      <c r="C20" s="149">
        <v>12.6</v>
      </c>
      <c r="D20" s="149">
        <v>12.6</v>
      </c>
      <c r="E20" s="149">
        <v>12.6</v>
      </c>
      <c r="F20" s="149">
        <v>0</v>
      </c>
      <c r="G20" s="149">
        <v>0</v>
      </c>
      <c r="H20" s="149">
        <v>0</v>
      </c>
      <c r="I20" s="149">
        <v>0</v>
      </c>
      <c r="J20" s="149">
        <v>0</v>
      </c>
      <c r="K20" s="149">
        <v>0</v>
      </c>
      <c r="L20" s="149">
        <v>0</v>
      </c>
    </row>
    <row r="21" spans="1:12" s="79" customFormat="1" ht="19.5" customHeight="1">
      <c r="A21" s="78" t="s">
        <v>277</v>
      </c>
      <c r="B21" s="78" t="s">
        <v>278</v>
      </c>
      <c r="C21" s="149">
        <v>23.17</v>
      </c>
      <c r="D21" s="149">
        <v>23.17</v>
      </c>
      <c r="E21" s="149">
        <v>23.17</v>
      </c>
      <c r="F21" s="149">
        <v>0</v>
      </c>
      <c r="G21" s="149">
        <v>0</v>
      </c>
      <c r="H21" s="149">
        <v>0</v>
      </c>
      <c r="I21" s="149">
        <v>0</v>
      </c>
      <c r="J21" s="149">
        <v>0</v>
      </c>
      <c r="K21" s="149">
        <v>0</v>
      </c>
      <c r="L21" s="149">
        <v>0</v>
      </c>
    </row>
    <row r="22" spans="1:12" s="79" customFormat="1" ht="19.5" customHeight="1">
      <c r="A22" s="78" t="s">
        <v>279</v>
      </c>
      <c r="B22" s="78" t="s">
        <v>280</v>
      </c>
      <c r="C22" s="149">
        <v>11.59</v>
      </c>
      <c r="D22" s="149">
        <v>11.59</v>
      </c>
      <c r="E22" s="149">
        <v>11.59</v>
      </c>
      <c r="F22" s="149">
        <v>0</v>
      </c>
      <c r="G22" s="149">
        <v>0</v>
      </c>
      <c r="H22" s="149">
        <v>0</v>
      </c>
      <c r="I22" s="149">
        <v>0</v>
      </c>
      <c r="J22" s="149">
        <v>0</v>
      </c>
      <c r="K22" s="149">
        <v>0</v>
      </c>
      <c r="L22" s="149">
        <v>0</v>
      </c>
    </row>
    <row r="23" spans="1:12" s="79" customFormat="1" ht="19.5" customHeight="1">
      <c r="A23" s="77" t="s">
        <v>281</v>
      </c>
      <c r="B23" s="77" t="s">
        <v>282</v>
      </c>
      <c r="C23" s="148">
        <v>27.4</v>
      </c>
      <c r="D23" s="148">
        <v>27.4</v>
      </c>
      <c r="E23" s="148">
        <v>27.4</v>
      </c>
      <c r="F23" s="148">
        <v>0</v>
      </c>
      <c r="G23" s="148">
        <v>0</v>
      </c>
      <c r="H23" s="148">
        <v>0</v>
      </c>
      <c r="I23" s="148">
        <v>0</v>
      </c>
      <c r="J23" s="148">
        <v>0</v>
      </c>
      <c r="K23" s="148">
        <v>0</v>
      </c>
      <c r="L23" s="148">
        <v>0</v>
      </c>
    </row>
    <row r="24" spans="1:12" s="79" customFormat="1" ht="19.5" customHeight="1">
      <c r="A24" s="78" t="s">
        <v>283</v>
      </c>
      <c r="B24" s="78" t="s">
        <v>284</v>
      </c>
      <c r="C24" s="149">
        <v>27.4</v>
      </c>
      <c r="D24" s="149">
        <v>27.4</v>
      </c>
      <c r="E24" s="149">
        <v>27.4</v>
      </c>
      <c r="F24" s="149">
        <v>0</v>
      </c>
      <c r="G24" s="149">
        <v>0</v>
      </c>
      <c r="H24" s="149">
        <v>0</v>
      </c>
      <c r="I24" s="149">
        <v>0</v>
      </c>
      <c r="J24" s="149">
        <v>0</v>
      </c>
      <c r="K24" s="149">
        <v>0</v>
      </c>
      <c r="L24" s="149">
        <v>0</v>
      </c>
    </row>
    <row r="25" spans="1:12" s="79" customFormat="1" ht="19.5" customHeight="1">
      <c r="A25" s="77" t="s">
        <v>285</v>
      </c>
      <c r="B25" s="77" t="s">
        <v>286</v>
      </c>
      <c r="C25" s="148">
        <v>25.73</v>
      </c>
      <c r="D25" s="148">
        <v>25.73</v>
      </c>
      <c r="E25" s="148">
        <v>25.73</v>
      </c>
      <c r="F25" s="148">
        <v>0</v>
      </c>
      <c r="G25" s="148">
        <v>0</v>
      </c>
      <c r="H25" s="148">
        <v>0</v>
      </c>
      <c r="I25" s="148">
        <v>0</v>
      </c>
      <c r="J25" s="148">
        <v>0</v>
      </c>
      <c r="K25" s="148">
        <v>0</v>
      </c>
      <c r="L25" s="148">
        <v>0</v>
      </c>
    </row>
    <row r="26" spans="1:12" s="79" customFormat="1" ht="19.5" customHeight="1">
      <c r="A26" s="77" t="s">
        <v>287</v>
      </c>
      <c r="B26" s="77" t="s">
        <v>288</v>
      </c>
      <c r="C26" s="148">
        <v>25.73</v>
      </c>
      <c r="D26" s="148">
        <v>25.73</v>
      </c>
      <c r="E26" s="148">
        <v>25.73</v>
      </c>
      <c r="F26" s="148">
        <v>0</v>
      </c>
      <c r="G26" s="148">
        <v>0</v>
      </c>
      <c r="H26" s="148">
        <v>0</v>
      </c>
      <c r="I26" s="148">
        <v>0</v>
      </c>
      <c r="J26" s="148">
        <v>0</v>
      </c>
      <c r="K26" s="148">
        <v>0</v>
      </c>
      <c r="L26" s="148">
        <v>0</v>
      </c>
    </row>
    <row r="27" spans="1:12" s="79" customFormat="1" ht="19.5" customHeight="1">
      <c r="A27" s="78" t="s">
        <v>289</v>
      </c>
      <c r="B27" s="78" t="s">
        <v>290</v>
      </c>
      <c r="C27" s="149">
        <v>12.75</v>
      </c>
      <c r="D27" s="149">
        <v>12.75</v>
      </c>
      <c r="E27" s="149">
        <v>12.75</v>
      </c>
      <c r="F27" s="149">
        <v>0</v>
      </c>
      <c r="G27" s="149">
        <v>0</v>
      </c>
      <c r="H27" s="149">
        <v>0</v>
      </c>
      <c r="I27" s="149">
        <v>0</v>
      </c>
      <c r="J27" s="149">
        <v>0</v>
      </c>
      <c r="K27" s="149">
        <v>0</v>
      </c>
      <c r="L27" s="149">
        <v>0</v>
      </c>
    </row>
    <row r="28" spans="1:12" s="79" customFormat="1" ht="19.5" customHeight="1">
      <c r="A28" s="78" t="s">
        <v>291</v>
      </c>
      <c r="B28" s="78" t="s">
        <v>292</v>
      </c>
      <c r="C28" s="149">
        <v>12.98</v>
      </c>
      <c r="D28" s="149">
        <v>12.98</v>
      </c>
      <c r="E28" s="149">
        <v>12.98</v>
      </c>
      <c r="F28" s="149">
        <v>0</v>
      </c>
      <c r="G28" s="149">
        <v>0</v>
      </c>
      <c r="H28" s="149">
        <v>0</v>
      </c>
      <c r="I28" s="149">
        <v>0</v>
      </c>
      <c r="J28" s="149">
        <v>0</v>
      </c>
      <c r="K28" s="149">
        <v>0</v>
      </c>
      <c r="L28" s="149">
        <v>0</v>
      </c>
    </row>
    <row r="29" spans="1:12" s="86" customFormat="1" ht="19.5" customHeight="1">
      <c r="A29" s="85" t="s">
        <v>293</v>
      </c>
      <c r="B29" s="85" t="s">
        <v>294</v>
      </c>
      <c r="C29" s="150">
        <v>501.02</v>
      </c>
      <c r="D29" s="150">
        <v>501.02</v>
      </c>
      <c r="E29" s="150">
        <v>501.02</v>
      </c>
      <c r="F29" s="148">
        <v>0</v>
      </c>
      <c r="G29" s="148">
        <v>0</v>
      </c>
      <c r="H29" s="148">
        <v>0</v>
      </c>
      <c r="I29" s="148">
        <v>0</v>
      </c>
      <c r="J29" s="148">
        <v>0</v>
      </c>
      <c r="K29" s="148">
        <v>0</v>
      </c>
      <c r="L29" s="148">
        <v>0</v>
      </c>
    </row>
    <row r="30" spans="1:12" s="86" customFormat="1" ht="19.5" customHeight="1">
      <c r="A30" s="85" t="s">
        <v>295</v>
      </c>
      <c r="B30" s="85" t="s">
        <v>296</v>
      </c>
      <c r="C30" s="150">
        <v>501.02</v>
      </c>
      <c r="D30" s="150">
        <v>501.02</v>
      </c>
      <c r="E30" s="150">
        <v>501.02</v>
      </c>
      <c r="F30" s="148">
        <v>0</v>
      </c>
      <c r="G30" s="148">
        <v>0</v>
      </c>
      <c r="H30" s="148">
        <v>0</v>
      </c>
      <c r="I30" s="148">
        <v>0</v>
      </c>
      <c r="J30" s="148">
        <v>0</v>
      </c>
      <c r="K30" s="148">
        <v>0</v>
      </c>
      <c r="L30" s="148">
        <v>0</v>
      </c>
    </row>
    <row r="31" spans="1:12" s="79" customFormat="1" ht="19.5" customHeight="1">
      <c r="A31" s="78" t="s">
        <v>297</v>
      </c>
      <c r="B31" s="78" t="s">
        <v>298</v>
      </c>
      <c r="C31" s="149">
        <v>501.02</v>
      </c>
      <c r="D31" s="149">
        <v>501.02</v>
      </c>
      <c r="E31" s="149">
        <v>501.02</v>
      </c>
      <c r="F31" s="149">
        <v>0</v>
      </c>
      <c r="G31" s="149">
        <v>0</v>
      </c>
      <c r="H31" s="149">
        <v>0</v>
      </c>
      <c r="I31" s="149">
        <v>0</v>
      </c>
      <c r="J31" s="149">
        <v>0</v>
      </c>
      <c r="K31" s="149">
        <v>0</v>
      </c>
      <c r="L31" s="149">
        <v>0</v>
      </c>
    </row>
    <row r="32" spans="1:12" s="79" customFormat="1" ht="19.5" customHeight="1">
      <c r="A32" s="77" t="s">
        <v>299</v>
      </c>
      <c r="B32" s="77" t="s">
        <v>300</v>
      </c>
      <c r="C32" s="148">
        <v>40.31</v>
      </c>
      <c r="D32" s="148">
        <v>40.31</v>
      </c>
      <c r="E32" s="148">
        <v>40.31</v>
      </c>
      <c r="F32" s="148">
        <v>0</v>
      </c>
      <c r="G32" s="148">
        <v>0</v>
      </c>
      <c r="H32" s="148">
        <v>0</v>
      </c>
      <c r="I32" s="148">
        <v>0</v>
      </c>
      <c r="J32" s="148">
        <v>0</v>
      </c>
      <c r="K32" s="148">
        <v>0</v>
      </c>
      <c r="L32" s="148">
        <v>0</v>
      </c>
    </row>
    <row r="33" spans="1:12" s="79" customFormat="1" ht="19.5" customHeight="1">
      <c r="A33" s="77" t="s">
        <v>301</v>
      </c>
      <c r="B33" s="77" t="s">
        <v>302</v>
      </c>
      <c r="C33" s="148">
        <v>40.31</v>
      </c>
      <c r="D33" s="148">
        <v>40.31</v>
      </c>
      <c r="E33" s="148">
        <v>40.31</v>
      </c>
      <c r="F33" s="148">
        <v>0</v>
      </c>
      <c r="G33" s="148">
        <v>0</v>
      </c>
      <c r="H33" s="148">
        <v>0</v>
      </c>
      <c r="I33" s="148">
        <v>0</v>
      </c>
      <c r="J33" s="148">
        <v>0</v>
      </c>
      <c r="K33" s="148">
        <v>0</v>
      </c>
      <c r="L33" s="148">
        <v>0</v>
      </c>
    </row>
    <row r="34" spans="1:12" s="79" customFormat="1" ht="19.5" customHeight="1">
      <c r="A34" s="78" t="s">
        <v>303</v>
      </c>
      <c r="B34" s="78" t="s">
        <v>304</v>
      </c>
      <c r="C34" s="149">
        <v>18.76</v>
      </c>
      <c r="D34" s="149">
        <v>18.76</v>
      </c>
      <c r="E34" s="149">
        <v>18.76</v>
      </c>
      <c r="F34" s="149">
        <v>0</v>
      </c>
      <c r="G34" s="149">
        <v>0</v>
      </c>
      <c r="H34" s="149">
        <v>0</v>
      </c>
      <c r="I34" s="149">
        <v>0</v>
      </c>
      <c r="J34" s="149">
        <v>0</v>
      </c>
      <c r="K34" s="149">
        <v>0</v>
      </c>
      <c r="L34" s="149">
        <v>0</v>
      </c>
    </row>
    <row r="35" spans="1:12" s="79" customFormat="1" ht="19.5" customHeight="1">
      <c r="A35" s="78" t="s">
        <v>305</v>
      </c>
      <c r="B35" s="78" t="s">
        <v>306</v>
      </c>
      <c r="C35" s="149">
        <v>21.55</v>
      </c>
      <c r="D35" s="149">
        <v>21.55</v>
      </c>
      <c r="E35" s="149">
        <v>21.55</v>
      </c>
      <c r="F35" s="149">
        <v>0</v>
      </c>
      <c r="G35" s="149">
        <v>0</v>
      </c>
      <c r="H35" s="149">
        <v>0</v>
      </c>
      <c r="I35" s="149">
        <v>0</v>
      </c>
      <c r="J35" s="149">
        <v>0</v>
      </c>
      <c r="K35" s="149">
        <v>0</v>
      </c>
      <c r="L35" s="149">
        <v>0</v>
      </c>
    </row>
  </sheetData>
  <sheetProtection/>
  <mergeCells count="6">
    <mergeCell ref="A2:L2"/>
    <mergeCell ref="A4:B4"/>
    <mergeCell ref="C4:C5"/>
    <mergeCell ref="D4:G4"/>
    <mergeCell ref="L4:L5"/>
    <mergeCell ref="H4:K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E16" sqref="E16"/>
    </sheetView>
  </sheetViews>
  <sheetFormatPr defaultColWidth="9.00390625" defaultRowHeight="14.25"/>
  <cols>
    <col min="1" max="1" width="15.25390625" style="24" customWidth="1"/>
    <col min="2" max="2" width="36.125" style="24" customWidth="1"/>
    <col min="3" max="7" width="13.875" style="46" customWidth="1"/>
    <col min="8" max="8" width="13.875" style="35" customWidth="1"/>
    <col min="9" max="16384" width="9.00390625" style="9" customWidth="1"/>
  </cols>
  <sheetData>
    <row r="1" ht="24.75" customHeight="1">
      <c r="A1" s="24" t="s">
        <v>41</v>
      </c>
    </row>
    <row r="2" spans="1:8" s="10" customFormat="1" ht="22.5" customHeight="1">
      <c r="A2" s="99" t="s">
        <v>241</v>
      </c>
      <c r="B2" s="99"/>
      <c r="C2" s="99"/>
      <c r="D2" s="99"/>
      <c r="E2" s="99"/>
      <c r="F2" s="99"/>
      <c r="G2" s="99"/>
      <c r="H2" s="99"/>
    </row>
    <row r="3" ht="24" customHeight="1">
      <c r="H3" s="35" t="s">
        <v>31</v>
      </c>
    </row>
    <row r="4" spans="1:8" s="73" customFormat="1" ht="39" customHeight="1">
      <c r="A4" s="100" t="s">
        <v>32</v>
      </c>
      <c r="B4" s="100"/>
      <c r="C4" s="101" t="s">
        <v>197</v>
      </c>
      <c r="D4" s="101" t="s">
        <v>215</v>
      </c>
      <c r="E4" s="101"/>
      <c r="F4" s="101"/>
      <c r="G4" s="100" t="s">
        <v>198</v>
      </c>
      <c r="H4" s="100"/>
    </row>
    <row r="5" spans="1:8" s="73" customFormat="1" ht="31.5" customHeight="1">
      <c r="A5" s="71" t="s">
        <v>33</v>
      </c>
      <c r="B5" s="71" t="s">
        <v>34</v>
      </c>
      <c r="C5" s="101"/>
      <c r="D5" s="72" t="s">
        <v>36</v>
      </c>
      <c r="E5" s="72" t="s">
        <v>37</v>
      </c>
      <c r="F5" s="72" t="s">
        <v>38</v>
      </c>
      <c r="G5" s="72" t="s">
        <v>39</v>
      </c>
      <c r="H5" s="74" t="s">
        <v>40</v>
      </c>
    </row>
    <row r="6" spans="1:8" s="157" customFormat="1" ht="21.75" customHeight="1">
      <c r="A6" s="151" t="s">
        <v>320</v>
      </c>
      <c r="B6" s="152"/>
      <c r="C6" s="153">
        <f>C7+C14+C17+C26+C33+C42+C46</f>
        <v>1665.9116</v>
      </c>
      <c r="D6" s="154">
        <v>1139.8168</v>
      </c>
      <c r="E6" s="153">
        <f>E7+E14+E17+E26+E33+E42</f>
        <v>964.5392</v>
      </c>
      <c r="F6" s="153">
        <f>F7+F14+F17+F26+F33+F42</f>
        <v>175.27759999999998</v>
      </c>
      <c r="G6" s="155">
        <f>G7+G14+G17+G26+G33+G42</f>
        <v>-522.0948</v>
      </c>
      <c r="H6" s="156">
        <f>G6/C6</f>
        <v>-0.31339886222054036</v>
      </c>
    </row>
    <row r="7" spans="1:8" s="157" customFormat="1" ht="21.75" customHeight="1">
      <c r="A7" s="158" t="s">
        <v>250</v>
      </c>
      <c r="B7" s="158" t="s">
        <v>251</v>
      </c>
      <c r="C7" s="153">
        <f>C12+C8</f>
        <v>866.8263</v>
      </c>
      <c r="D7" s="154">
        <v>470.0656</v>
      </c>
      <c r="E7" s="153">
        <v>328.72</v>
      </c>
      <c r="F7" s="153">
        <v>141.3456</v>
      </c>
      <c r="G7" s="159">
        <f aca="true" t="shared" si="0" ref="G7:G46">D7-C7</f>
        <v>-396.76069999999993</v>
      </c>
      <c r="H7" s="156">
        <f aca="true" t="shared" si="1" ref="H7:H48">G7/C7</f>
        <v>-0.45771649983393436</v>
      </c>
    </row>
    <row r="8" spans="1:8" s="157" customFormat="1" ht="21.75" customHeight="1">
      <c r="A8" s="158" t="s">
        <v>252</v>
      </c>
      <c r="B8" s="158" t="s">
        <v>253</v>
      </c>
      <c r="C8" s="153">
        <v>862.8263</v>
      </c>
      <c r="D8" s="154">
        <v>461.0656</v>
      </c>
      <c r="E8" s="153">
        <v>319.72</v>
      </c>
      <c r="F8" s="153">
        <v>141.3456</v>
      </c>
      <c r="G8" s="159">
        <f t="shared" si="0"/>
        <v>-401.76069999999993</v>
      </c>
      <c r="H8" s="156">
        <f t="shared" si="1"/>
        <v>-0.465633349377505</v>
      </c>
    </row>
    <row r="9" spans="1:8" s="165" customFormat="1" ht="21.75" customHeight="1">
      <c r="A9" s="160" t="s">
        <v>254</v>
      </c>
      <c r="B9" s="160" t="s">
        <v>255</v>
      </c>
      <c r="C9" s="161">
        <v>337.3531</v>
      </c>
      <c r="D9" s="162">
        <v>319.72</v>
      </c>
      <c r="E9" s="161">
        <v>319.72</v>
      </c>
      <c r="F9" s="161">
        <v>0</v>
      </c>
      <c r="G9" s="163">
        <f t="shared" si="0"/>
        <v>-17.633099999999956</v>
      </c>
      <c r="H9" s="164">
        <f t="shared" si="1"/>
        <v>-0.05226897277659508</v>
      </c>
    </row>
    <row r="10" spans="1:8" s="165" customFormat="1" ht="21.75" customHeight="1">
      <c r="A10" s="166">
        <v>2010302</v>
      </c>
      <c r="B10" s="167" t="s">
        <v>321</v>
      </c>
      <c r="C10" s="161">
        <v>370.7121</v>
      </c>
      <c r="D10" s="162">
        <v>0</v>
      </c>
      <c r="E10" s="161">
        <v>0</v>
      </c>
      <c r="F10" s="161">
        <v>0</v>
      </c>
      <c r="G10" s="163">
        <f t="shared" si="0"/>
        <v>-370.7121</v>
      </c>
      <c r="H10" s="164">
        <f t="shared" si="1"/>
        <v>-1</v>
      </c>
    </row>
    <row r="11" spans="1:8" s="165" customFormat="1" ht="21.75" customHeight="1">
      <c r="A11" s="160" t="s">
        <v>256</v>
      </c>
      <c r="B11" s="160" t="s">
        <v>257</v>
      </c>
      <c r="C11" s="161">
        <v>154.7611</v>
      </c>
      <c r="D11" s="162">
        <v>141.3456</v>
      </c>
      <c r="E11" s="161">
        <v>0</v>
      </c>
      <c r="F11" s="161">
        <v>141.3456</v>
      </c>
      <c r="G11" s="163">
        <f t="shared" si="0"/>
        <v>-13.415500000000009</v>
      </c>
      <c r="H11" s="164">
        <f t="shared" si="1"/>
        <v>-0.08668521999391325</v>
      </c>
    </row>
    <row r="12" spans="1:8" s="157" customFormat="1" ht="21.75" customHeight="1">
      <c r="A12" s="158" t="s">
        <v>258</v>
      </c>
      <c r="B12" s="158" t="s">
        <v>259</v>
      </c>
      <c r="C12" s="153">
        <v>4</v>
      </c>
      <c r="D12" s="154">
        <v>9</v>
      </c>
      <c r="E12" s="153">
        <v>9</v>
      </c>
      <c r="F12" s="153">
        <v>0</v>
      </c>
      <c r="G12" s="159">
        <f t="shared" si="0"/>
        <v>5</v>
      </c>
      <c r="H12" s="156">
        <f t="shared" si="1"/>
        <v>1.25</v>
      </c>
    </row>
    <row r="13" spans="1:8" s="165" customFormat="1" ht="21.75" customHeight="1">
      <c r="A13" s="160" t="s">
        <v>260</v>
      </c>
      <c r="B13" s="160" t="s">
        <v>255</v>
      </c>
      <c r="C13" s="161">
        <v>4</v>
      </c>
      <c r="D13" s="162">
        <v>9</v>
      </c>
      <c r="E13" s="161">
        <v>9</v>
      </c>
      <c r="F13" s="161">
        <v>0</v>
      </c>
      <c r="G13" s="163">
        <f t="shared" si="0"/>
        <v>5</v>
      </c>
      <c r="H13" s="164">
        <f t="shared" si="1"/>
        <v>1.25</v>
      </c>
    </row>
    <row r="14" spans="1:8" s="157" customFormat="1" ht="21.75" customHeight="1">
      <c r="A14" s="158" t="s">
        <v>261</v>
      </c>
      <c r="B14" s="158" t="s">
        <v>262</v>
      </c>
      <c r="C14" s="153">
        <v>11</v>
      </c>
      <c r="D14" s="154">
        <v>5</v>
      </c>
      <c r="E14" s="153">
        <v>0</v>
      </c>
      <c r="F14" s="153">
        <v>5</v>
      </c>
      <c r="G14" s="159">
        <f t="shared" si="0"/>
        <v>-6</v>
      </c>
      <c r="H14" s="156">
        <f t="shared" si="1"/>
        <v>-0.5454545454545454</v>
      </c>
    </row>
    <row r="15" spans="1:8" s="157" customFormat="1" ht="21.75" customHeight="1">
      <c r="A15" s="158" t="s">
        <v>263</v>
      </c>
      <c r="B15" s="158" t="s">
        <v>264</v>
      </c>
      <c r="C15" s="153">
        <v>11</v>
      </c>
      <c r="D15" s="154">
        <v>5</v>
      </c>
      <c r="E15" s="153">
        <v>0</v>
      </c>
      <c r="F15" s="153">
        <v>5</v>
      </c>
      <c r="G15" s="159">
        <f t="shared" si="0"/>
        <v>-6</v>
      </c>
      <c r="H15" s="156">
        <f t="shared" si="1"/>
        <v>-0.5454545454545454</v>
      </c>
    </row>
    <row r="16" spans="1:8" s="165" customFormat="1" ht="21.75" customHeight="1">
      <c r="A16" s="160" t="s">
        <v>265</v>
      </c>
      <c r="B16" s="160" t="s">
        <v>266</v>
      </c>
      <c r="C16" s="161">
        <v>11</v>
      </c>
      <c r="D16" s="162">
        <v>5</v>
      </c>
      <c r="E16" s="161">
        <v>0</v>
      </c>
      <c r="F16" s="161">
        <v>5</v>
      </c>
      <c r="G16" s="163">
        <f t="shared" si="0"/>
        <v>-6</v>
      </c>
      <c r="H16" s="164">
        <f t="shared" si="1"/>
        <v>-0.5454545454545454</v>
      </c>
    </row>
    <row r="17" spans="1:8" s="157" customFormat="1" ht="21.75" customHeight="1">
      <c r="A17" s="158" t="s">
        <v>267</v>
      </c>
      <c r="B17" s="158" t="s">
        <v>268</v>
      </c>
      <c r="C17" s="153">
        <f>C18+C20+C24</f>
        <v>97.1215</v>
      </c>
      <c r="D17" s="154">
        <v>97.692</v>
      </c>
      <c r="E17" s="153">
        <v>74.76</v>
      </c>
      <c r="F17" s="153">
        <v>22.932</v>
      </c>
      <c r="G17" s="159">
        <f t="shared" si="0"/>
        <v>0.5704999999999956</v>
      </c>
      <c r="H17" s="156">
        <f t="shared" si="1"/>
        <v>0.005874085552632482</v>
      </c>
    </row>
    <row r="18" spans="1:8" s="157" customFormat="1" ht="21.75" customHeight="1">
      <c r="A18" s="158" t="s">
        <v>269</v>
      </c>
      <c r="B18" s="158" t="s">
        <v>270</v>
      </c>
      <c r="C18" s="153">
        <v>18.6422</v>
      </c>
      <c r="D18" s="154">
        <v>22.932</v>
      </c>
      <c r="E18" s="153">
        <v>0</v>
      </c>
      <c r="F18" s="153">
        <v>22.932</v>
      </c>
      <c r="G18" s="159">
        <f t="shared" si="0"/>
        <v>4.2898</v>
      </c>
      <c r="H18" s="156">
        <f t="shared" si="1"/>
        <v>0.23011232579845725</v>
      </c>
    </row>
    <row r="19" spans="1:8" s="165" customFormat="1" ht="21.75" customHeight="1">
      <c r="A19" s="160" t="s">
        <v>271</v>
      </c>
      <c r="B19" s="160" t="s">
        <v>272</v>
      </c>
      <c r="C19" s="161">
        <v>18.6422</v>
      </c>
      <c r="D19" s="162">
        <v>22.932</v>
      </c>
      <c r="E19" s="161">
        <v>0</v>
      </c>
      <c r="F19" s="161">
        <v>22.932</v>
      </c>
      <c r="G19" s="163">
        <f t="shared" si="0"/>
        <v>4.2898</v>
      </c>
      <c r="H19" s="164">
        <f t="shared" si="1"/>
        <v>0.23011232579845725</v>
      </c>
    </row>
    <row r="20" spans="1:8" s="157" customFormat="1" ht="21.75" customHeight="1">
      <c r="A20" s="158" t="s">
        <v>273</v>
      </c>
      <c r="B20" s="158" t="s">
        <v>274</v>
      </c>
      <c r="C20" s="153">
        <v>53.6553</v>
      </c>
      <c r="D20" s="154">
        <v>47.36</v>
      </c>
      <c r="E20" s="153">
        <v>47.36</v>
      </c>
      <c r="F20" s="153">
        <v>0</v>
      </c>
      <c r="G20" s="159">
        <f t="shared" si="0"/>
        <v>-6.2952999999999975</v>
      </c>
      <c r="H20" s="156">
        <f t="shared" si="1"/>
        <v>-0.11732857704644271</v>
      </c>
    </row>
    <row r="21" spans="1:8" s="165" customFormat="1" ht="21.75" customHeight="1">
      <c r="A21" s="160" t="s">
        <v>275</v>
      </c>
      <c r="B21" s="160" t="s">
        <v>276</v>
      </c>
      <c r="C21" s="161">
        <v>21.964</v>
      </c>
      <c r="D21" s="162">
        <v>12.6</v>
      </c>
      <c r="E21" s="161">
        <v>12.6</v>
      </c>
      <c r="F21" s="161">
        <v>0</v>
      </c>
      <c r="G21" s="163">
        <f t="shared" si="0"/>
        <v>-9.363999999999999</v>
      </c>
      <c r="H21" s="164">
        <f t="shared" si="1"/>
        <v>-0.42633400109269715</v>
      </c>
    </row>
    <row r="22" spans="1:8" s="165" customFormat="1" ht="21.75" customHeight="1">
      <c r="A22" s="160" t="s">
        <v>277</v>
      </c>
      <c r="B22" s="160" t="s">
        <v>278</v>
      </c>
      <c r="C22" s="161">
        <v>21.5955</v>
      </c>
      <c r="D22" s="162">
        <v>23.17</v>
      </c>
      <c r="E22" s="161">
        <v>23.17</v>
      </c>
      <c r="F22" s="161">
        <v>0</v>
      </c>
      <c r="G22" s="163">
        <f t="shared" si="0"/>
        <v>1.5745000000000005</v>
      </c>
      <c r="H22" s="164">
        <f t="shared" si="1"/>
        <v>0.07290870783265034</v>
      </c>
    </row>
    <row r="23" spans="1:8" s="165" customFormat="1" ht="21.75" customHeight="1">
      <c r="A23" s="160" t="s">
        <v>279</v>
      </c>
      <c r="B23" s="160" t="s">
        <v>280</v>
      </c>
      <c r="C23" s="161">
        <v>10.0958</v>
      </c>
      <c r="D23" s="162">
        <v>11.59</v>
      </c>
      <c r="E23" s="161">
        <v>11.59</v>
      </c>
      <c r="F23" s="161">
        <v>0</v>
      </c>
      <c r="G23" s="163">
        <f t="shared" si="0"/>
        <v>1.4941999999999993</v>
      </c>
      <c r="H23" s="164">
        <f t="shared" si="1"/>
        <v>0.14800213950355587</v>
      </c>
    </row>
    <row r="24" spans="1:8" s="157" customFormat="1" ht="21.75" customHeight="1">
      <c r="A24" s="158" t="s">
        <v>281</v>
      </c>
      <c r="B24" s="158" t="s">
        <v>282</v>
      </c>
      <c r="C24" s="153">
        <v>24.824</v>
      </c>
      <c r="D24" s="154">
        <v>27.4</v>
      </c>
      <c r="E24" s="153">
        <v>27.4</v>
      </c>
      <c r="F24" s="153">
        <v>0</v>
      </c>
      <c r="G24" s="159">
        <f t="shared" si="0"/>
        <v>2.575999999999997</v>
      </c>
      <c r="H24" s="156">
        <f t="shared" si="1"/>
        <v>0.10377054463422482</v>
      </c>
    </row>
    <row r="25" spans="1:8" s="165" customFormat="1" ht="21.75" customHeight="1">
      <c r="A25" s="160" t="s">
        <v>283</v>
      </c>
      <c r="B25" s="160" t="s">
        <v>284</v>
      </c>
      <c r="C25" s="161">
        <v>24.824</v>
      </c>
      <c r="D25" s="162">
        <v>27.4</v>
      </c>
      <c r="E25" s="161">
        <v>27.4</v>
      </c>
      <c r="F25" s="161">
        <v>0</v>
      </c>
      <c r="G25" s="163">
        <f t="shared" si="0"/>
        <v>2.575999999999997</v>
      </c>
      <c r="H25" s="164">
        <f t="shared" si="1"/>
        <v>0.10377054463422482</v>
      </c>
    </row>
    <row r="26" spans="1:8" s="157" customFormat="1" ht="21.75" customHeight="1">
      <c r="A26" s="158" t="s">
        <v>285</v>
      </c>
      <c r="B26" s="158" t="s">
        <v>286</v>
      </c>
      <c r="C26" s="153">
        <f>C27+C30</f>
        <v>52.2729</v>
      </c>
      <c r="D26" s="154">
        <v>25.73</v>
      </c>
      <c r="E26" s="153">
        <v>25.73</v>
      </c>
      <c r="F26" s="153">
        <v>0</v>
      </c>
      <c r="G26" s="159">
        <f t="shared" si="0"/>
        <v>-26.5429</v>
      </c>
      <c r="H26" s="156">
        <f t="shared" si="1"/>
        <v>-0.5077755395243042</v>
      </c>
    </row>
    <row r="27" spans="1:8" s="157" customFormat="1" ht="21.75" customHeight="1">
      <c r="A27" s="158">
        <v>21007</v>
      </c>
      <c r="B27" s="168" t="s">
        <v>308</v>
      </c>
      <c r="C27" s="153">
        <f>C28+C29</f>
        <v>26.6383</v>
      </c>
      <c r="D27" s="154">
        <v>0</v>
      </c>
      <c r="E27" s="153">
        <v>0</v>
      </c>
      <c r="F27" s="153">
        <v>0</v>
      </c>
      <c r="G27" s="159">
        <f>D27-C27</f>
        <v>-26.6383</v>
      </c>
      <c r="H27" s="156">
        <f t="shared" si="1"/>
        <v>-1</v>
      </c>
    </row>
    <row r="28" spans="1:8" s="157" customFormat="1" ht="21.75" customHeight="1">
      <c r="A28" s="160">
        <v>2100717</v>
      </c>
      <c r="B28" s="169" t="s">
        <v>309</v>
      </c>
      <c r="C28" s="161">
        <v>11.2261</v>
      </c>
      <c r="D28" s="154">
        <v>0</v>
      </c>
      <c r="E28" s="153">
        <v>0</v>
      </c>
      <c r="F28" s="153">
        <v>0</v>
      </c>
      <c r="G28" s="159">
        <f>D28-C28</f>
        <v>-11.2261</v>
      </c>
      <c r="H28" s="156">
        <f t="shared" si="1"/>
        <v>-1</v>
      </c>
    </row>
    <row r="29" spans="1:8" s="157" customFormat="1" ht="21.75" customHeight="1">
      <c r="A29" s="160">
        <v>2100799</v>
      </c>
      <c r="B29" s="169" t="s">
        <v>310</v>
      </c>
      <c r="C29" s="161">
        <v>15.4122</v>
      </c>
      <c r="D29" s="154">
        <v>0</v>
      </c>
      <c r="E29" s="153">
        <v>0</v>
      </c>
      <c r="F29" s="153">
        <v>0</v>
      </c>
      <c r="G29" s="159">
        <f>D29-C29</f>
        <v>-15.4122</v>
      </c>
      <c r="H29" s="156">
        <f t="shared" si="1"/>
        <v>-1</v>
      </c>
    </row>
    <row r="30" spans="1:8" s="157" customFormat="1" ht="21.75" customHeight="1">
      <c r="A30" s="158" t="s">
        <v>287</v>
      </c>
      <c r="B30" s="158" t="s">
        <v>288</v>
      </c>
      <c r="C30" s="153">
        <f>C31+C32</f>
        <v>25.6346</v>
      </c>
      <c r="D30" s="154">
        <v>25.73</v>
      </c>
      <c r="E30" s="153">
        <v>25.73</v>
      </c>
      <c r="F30" s="153">
        <v>0</v>
      </c>
      <c r="G30" s="159">
        <f t="shared" si="0"/>
        <v>0.09540000000000148</v>
      </c>
      <c r="H30" s="156">
        <f t="shared" si="1"/>
        <v>0.003721532616073646</v>
      </c>
    </row>
    <row r="31" spans="1:8" s="165" customFormat="1" ht="21.75" customHeight="1">
      <c r="A31" s="160" t="s">
        <v>289</v>
      </c>
      <c r="B31" s="160" t="s">
        <v>290</v>
      </c>
      <c r="C31" s="161">
        <v>12.9196</v>
      </c>
      <c r="D31" s="162">
        <v>12.75</v>
      </c>
      <c r="E31" s="161">
        <v>12.75</v>
      </c>
      <c r="F31" s="161">
        <v>0</v>
      </c>
      <c r="G31" s="163">
        <f t="shared" si="0"/>
        <v>-0.16960000000000086</v>
      </c>
      <c r="H31" s="164">
        <f t="shared" si="1"/>
        <v>-0.013127341403758696</v>
      </c>
    </row>
    <row r="32" spans="1:8" s="165" customFormat="1" ht="21.75" customHeight="1">
      <c r="A32" s="160" t="s">
        <v>291</v>
      </c>
      <c r="B32" s="160" t="s">
        <v>292</v>
      </c>
      <c r="C32" s="161">
        <v>12.715</v>
      </c>
      <c r="D32" s="162">
        <v>12.98</v>
      </c>
      <c r="E32" s="161">
        <v>12.98</v>
      </c>
      <c r="F32" s="161">
        <v>0</v>
      </c>
      <c r="G32" s="163">
        <f t="shared" si="0"/>
        <v>0.26500000000000057</v>
      </c>
      <c r="H32" s="164">
        <f t="shared" si="1"/>
        <v>0.02084152575697999</v>
      </c>
    </row>
    <row r="33" spans="1:8" s="157" customFormat="1" ht="21.75" customHeight="1">
      <c r="A33" s="158" t="s">
        <v>293</v>
      </c>
      <c r="B33" s="158" t="s">
        <v>294</v>
      </c>
      <c r="C33" s="153">
        <f>C34+C36+C38+C40</f>
        <v>594.2008000000001</v>
      </c>
      <c r="D33" s="154">
        <v>501.0236</v>
      </c>
      <c r="E33" s="153">
        <v>495.0236</v>
      </c>
      <c r="F33" s="153">
        <v>6</v>
      </c>
      <c r="G33" s="159">
        <f t="shared" si="0"/>
        <v>-93.17720000000008</v>
      </c>
      <c r="H33" s="156">
        <f t="shared" si="1"/>
        <v>-0.1568109635665251</v>
      </c>
    </row>
    <row r="34" spans="1:8" s="157" customFormat="1" ht="21.75" customHeight="1">
      <c r="A34" s="158" t="s">
        <v>295</v>
      </c>
      <c r="B34" s="158" t="s">
        <v>296</v>
      </c>
      <c r="C34" s="153">
        <v>494.3673</v>
      </c>
      <c r="D34" s="154">
        <v>501.0236</v>
      </c>
      <c r="E34" s="153">
        <v>495.0236</v>
      </c>
      <c r="F34" s="153">
        <v>6</v>
      </c>
      <c r="G34" s="159">
        <f t="shared" si="0"/>
        <v>6.6562999999999874</v>
      </c>
      <c r="H34" s="156">
        <f t="shared" si="1"/>
        <v>0.01346428050560785</v>
      </c>
    </row>
    <row r="35" spans="1:8" s="165" customFormat="1" ht="21.75" customHeight="1">
      <c r="A35" s="160" t="s">
        <v>297</v>
      </c>
      <c r="B35" s="160" t="s">
        <v>298</v>
      </c>
      <c r="C35" s="161">
        <v>494.3673</v>
      </c>
      <c r="D35" s="162">
        <v>501.0236</v>
      </c>
      <c r="E35" s="161">
        <v>495.0236</v>
      </c>
      <c r="F35" s="161">
        <v>6</v>
      </c>
      <c r="G35" s="163">
        <f t="shared" si="0"/>
        <v>6.6562999999999874</v>
      </c>
      <c r="H35" s="164">
        <f t="shared" si="1"/>
        <v>0.01346428050560785</v>
      </c>
    </row>
    <row r="36" spans="1:8" s="157" customFormat="1" ht="21.75" customHeight="1">
      <c r="A36" s="170">
        <v>21203</v>
      </c>
      <c r="B36" s="168" t="s">
        <v>311</v>
      </c>
      <c r="C36" s="153">
        <v>29.5121</v>
      </c>
      <c r="D36" s="154">
        <v>0</v>
      </c>
      <c r="E36" s="153">
        <v>0</v>
      </c>
      <c r="F36" s="153">
        <v>0</v>
      </c>
      <c r="G36" s="159">
        <f t="shared" si="0"/>
        <v>-29.5121</v>
      </c>
      <c r="H36" s="156">
        <f t="shared" si="1"/>
        <v>-1</v>
      </c>
    </row>
    <row r="37" spans="1:8" s="165" customFormat="1" ht="21.75" customHeight="1">
      <c r="A37" s="160">
        <v>2120399</v>
      </c>
      <c r="B37" s="169" t="s">
        <v>312</v>
      </c>
      <c r="C37" s="161">
        <v>29.5121</v>
      </c>
      <c r="D37" s="162">
        <v>0</v>
      </c>
      <c r="E37" s="161">
        <v>0</v>
      </c>
      <c r="F37" s="161">
        <v>0</v>
      </c>
      <c r="G37" s="163">
        <f t="shared" si="0"/>
        <v>-29.5121</v>
      </c>
      <c r="H37" s="164">
        <f t="shared" si="1"/>
        <v>-1</v>
      </c>
    </row>
    <row r="38" spans="1:8" s="157" customFormat="1" ht="21.75" customHeight="1">
      <c r="A38" s="170">
        <v>21205</v>
      </c>
      <c r="B38" s="168" t="s">
        <v>313</v>
      </c>
      <c r="C38" s="161">
        <v>53.8441</v>
      </c>
      <c r="D38" s="154">
        <v>0</v>
      </c>
      <c r="E38" s="153">
        <v>0</v>
      </c>
      <c r="F38" s="153">
        <v>0</v>
      </c>
      <c r="G38" s="159">
        <f t="shared" si="0"/>
        <v>-53.8441</v>
      </c>
      <c r="H38" s="156">
        <f t="shared" si="1"/>
        <v>-1</v>
      </c>
    </row>
    <row r="39" spans="1:8" s="165" customFormat="1" ht="21.75" customHeight="1">
      <c r="A39" s="160">
        <v>2120501</v>
      </c>
      <c r="B39" s="169" t="s">
        <v>314</v>
      </c>
      <c r="C39" s="161">
        <v>53.8441</v>
      </c>
      <c r="D39" s="162">
        <v>0</v>
      </c>
      <c r="E39" s="161">
        <v>0</v>
      </c>
      <c r="F39" s="161">
        <v>0</v>
      </c>
      <c r="G39" s="163">
        <f t="shared" si="0"/>
        <v>-53.8441</v>
      </c>
      <c r="H39" s="164">
        <f t="shared" si="1"/>
        <v>-1</v>
      </c>
    </row>
    <row r="40" spans="1:8" s="157" customFormat="1" ht="21.75" customHeight="1">
      <c r="A40" s="158">
        <v>21299</v>
      </c>
      <c r="B40" s="168" t="s">
        <v>315</v>
      </c>
      <c r="C40" s="153">
        <v>16.4773</v>
      </c>
      <c r="D40" s="154">
        <v>0</v>
      </c>
      <c r="E40" s="153">
        <v>0</v>
      </c>
      <c r="F40" s="153">
        <v>0</v>
      </c>
      <c r="G40" s="159">
        <f t="shared" si="0"/>
        <v>-16.4773</v>
      </c>
      <c r="H40" s="156">
        <f t="shared" si="1"/>
        <v>-1</v>
      </c>
    </row>
    <row r="41" spans="1:8" s="165" customFormat="1" ht="21.75" customHeight="1">
      <c r="A41" s="160">
        <v>2129901</v>
      </c>
      <c r="B41" s="169" t="s">
        <v>316</v>
      </c>
      <c r="C41" s="161">
        <v>16.4773</v>
      </c>
      <c r="D41" s="162">
        <v>0</v>
      </c>
      <c r="E41" s="161">
        <v>0</v>
      </c>
      <c r="F41" s="161">
        <v>0</v>
      </c>
      <c r="G41" s="163">
        <f t="shared" si="0"/>
        <v>-16.4773</v>
      </c>
      <c r="H41" s="164">
        <f t="shared" si="1"/>
        <v>-1</v>
      </c>
    </row>
    <row r="42" spans="1:8" s="157" customFormat="1" ht="21.75" customHeight="1">
      <c r="A42" s="158" t="s">
        <v>299</v>
      </c>
      <c r="B42" s="158" t="s">
        <v>300</v>
      </c>
      <c r="C42" s="153">
        <v>40.4901</v>
      </c>
      <c r="D42" s="154">
        <v>40.3056</v>
      </c>
      <c r="E42" s="153">
        <v>40.3056</v>
      </c>
      <c r="F42" s="153">
        <v>0</v>
      </c>
      <c r="G42" s="159">
        <f t="shared" si="0"/>
        <v>-0.1844999999999999</v>
      </c>
      <c r="H42" s="156">
        <f t="shared" si="1"/>
        <v>-0.004556669408077528</v>
      </c>
    </row>
    <row r="43" spans="1:8" s="157" customFormat="1" ht="21.75" customHeight="1">
      <c r="A43" s="158" t="s">
        <v>301</v>
      </c>
      <c r="B43" s="158" t="s">
        <v>302</v>
      </c>
      <c r="C43" s="153">
        <f>C44+C45</f>
        <v>40.4901</v>
      </c>
      <c r="D43" s="154">
        <v>40.3056</v>
      </c>
      <c r="E43" s="153">
        <v>40.3056</v>
      </c>
      <c r="F43" s="153">
        <v>0</v>
      </c>
      <c r="G43" s="159">
        <f t="shared" si="0"/>
        <v>-0.1844999999999999</v>
      </c>
      <c r="H43" s="156">
        <f t="shared" si="1"/>
        <v>-0.004556669408077528</v>
      </c>
    </row>
    <row r="44" spans="1:8" s="165" customFormat="1" ht="21.75" customHeight="1">
      <c r="A44" s="171" t="s">
        <v>303</v>
      </c>
      <c r="B44" s="171" t="s">
        <v>304</v>
      </c>
      <c r="C44" s="172">
        <v>20.136</v>
      </c>
      <c r="D44" s="173">
        <v>18.76</v>
      </c>
      <c r="E44" s="172">
        <v>18.76</v>
      </c>
      <c r="F44" s="172">
        <v>0</v>
      </c>
      <c r="G44" s="174">
        <f t="shared" si="0"/>
        <v>-1.3759999999999977</v>
      </c>
      <c r="H44" s="175">
        <f t="shared" si="1"/>
        <v>-0.0683353198251886</v>
      </c>
    </row>
    <row r="45" spans="1:8" s="165" customFormat="1" ht="21.75" customHeight="1">
      <c r="A45" s="176" t="s">
        <v>305</v>
      </c>
      <c r="B45" s="176" t="s">
        <v>306</v>
      </c>
      <c r="C45" s="161">
        <v>20.3541</v>
      </c>
      <c r="D45" s="177">
        <v>21.5456</v>
      </c>
      <c r="E45" s="161">
        <v>21.5456</v>
      </c>
      <c r="F45" s="161">
        <v>0</v>
      </c>
      <c r="G45" s="178">
        <f t="shared" si="0"/>
        <v>1.1915000000000013</v>
      </c>
      <c r="H45" s="164">
        <f t="shared" si="1"/>
        <v>0.058538574537808176</v>
      </c>
    </row>
    <row r="46" spans="1:8" s="183" customFormat="1" ht="21.75" customHeight="1">
      <c r="A46" s="179">
        <v>224</v>
      </c>
      <c r="B46" s="168" t="s">
        <v>317</v>
      </c>
      <c r="C46" s="180">
        <v>4</v>
      </c>
      <c r="D46" s="180">
        <v>0</v>
      </c>
      <c r="E46" s="180">
        <v>0</v>
      </c>
      <c r="F46" s="180">
        <v>4</v>
      </c>
      <c r="G46" s="181">
        <f t="shared" si="0"/>
        <v>-4</v>
      </c>
      <c r="H46" s="182">
        <f t="shared" si="1"/>
        <v>-1</v>
      </c>
    </row>
    <row r="47" spans="1:8" s="183" customFormat="1" ht="21.75" customHeight="1">
      <c r="A47" s="179">
        <v>22401</v>
      </c>
      <c r="B47" s="168" t="s">
        <v>318</v>
      </c>
      <c r="C47" s="180">
        <v>4</v>
      </c>
      <c r="D47" s="180">
        <v>0</v>
      </c>
      <c r="E47" s="180">
        <v>0</v>
      </c>
      <c r="F47" s="180">
        <v>4</v>
      </c>
      <c r="G47" s="181">
        <v>-4</v>
      </c>
      <c r="H47" s="182">
        <f t="shared" si="1"/>
        <v>-1</v>
      </c>
    </row>
    <row r="48" spans="1:8" s="188" customFormat="1" ht="21.75" customHeight="1" thickBot="1">
      <c r="A48" s="184">
        <v>2240101</v>
      </c>
      <c r="B48" s="185" t="s">
        <v>319</v>
      </c>
      <c r="C48" s="186">
        <v>4</v>
      </c>
      <c r="D48" s="186">
        <v>0</v>
      </c>
      <c r="E48" s="186">
        <v>0</v>
      </c>
      <c r="F48" s="186">
        <v>4</v>
      </c>
      <c r="G48" s="187">
        <v>-4</v>
      </c>
      <c r="H48" s="182">
        <f t="shared" si="1"/>
        <v>-1</v>
      </c>
    </row>
    <row r="49" ht="27" customHeight="1"/>
    <row r="50" ht="27" customHeight="1"/>
  </sheetData>
  <sheetProtection/>
  <mergeCells count="6">
    <mergeCell ref="A2:H2"/>
    <mergeCell ref="A4:B4"/>
    <mergeCell ref="C4:C5"/>
    <mergeCell ref="D4:F4"/>
    <mergeCell ref="G4:H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H24" sqref="H24"/>
    </sheetView>
  </sheetViews>
  <sheetFormatPr defaultColWidth="9.00390625" defaultRowHeight="14.25"/>
  <cols>
    <col min="1" max="1" width="9.00390625" style="5" customWidth="1"/>
    <col min="2" max="2" width="31.00390625" style="5" customWidth="1"/>
    <col min="3" max="5" width="20.75390625" style="5" customWidth="1"/>
    <col min="6" max="16384" width="9.00390625" style="5" customWidth="1"/>
  </cols>
  <sheetData>
    <row r="1" ht="14.25">
      <c r="A1" s="5" t="s">
        <v>195</v>
      </c>
    </row>
    <row r="2" spans="1:5" s="6" customFormat="1" ht="34.5" customHeight="1">
      <c r="A2" s="95" t="s">
        <v>242</v>
      </c>
      <c r="B2" s="95"/>
      <c r="C2" s="95"/>
      <c r="D2" s="95"/>
      <c r="E2" s="95"/>
    </row>
    <row r="3" ht="19.5" customHeight="1">
      <c r="E3" s="20" t="s">
        <v>31</v>
      </c>
    </row>
    <row r="4" spans="1:5" ht="14.25">
      <c r="A4" s="105" t="s">
        <v>212</v>
      </c>
      <c r="B4" s="104"/>
      <c r="C4" s="104" t="s">
        <v>42</v>
      </c>
      <c r="D4" s="104"/>
      <c r="E4" s="104"/>
    </row>
    <row r="5" spans="1:5" ht="14.25">
      <c r="A5" s="25" t="s">
        <v>33</v>
      </c>
      <c r="B5" s="25" t="s">
        <v>34</v>
      </c>
      <c r="C5" s="25" t="s">
        <v>36</v>
      </c>
      <c r="D5" s="25" t="s">
        <v>43</v>
      </c>
      <c r="E5" s="25" t="s">
        <v>44</v>
      </c>
    </row>
    <row r="6" spans="1:5" ht="14.25">
      <c r="A6" s="104" t="s">
        <v>0</v>
      </c>
      <c r="B6" s="104"/>
      <c r="C6" s="87">
        <f>C7+C21+C49+C62</f>
        <v>964.5392</v>
      </c>
      <c r="D6" s="87">
        <f>D7+D21+D49+D62</f>
        <v>802.9192</v>
      </c>
      <c r="E6" s="87">
        <f>E7+E21+E49+E62</f>
        <v>161.62</v>
      </c>
    </row>
    <row r="7" spans="1:5" s="38" customFormat="1" ht="14.25">
      <c r="A7" s="36">
        <v>301</v>
      </c>
      <c r="B7" s="37" t="s">
        <v>45</v>
      </c>
      <c r="C7" s="83">
        <f>SUM(C8:C20)</f>
        <v>743.0466</v>
      </c>
      <c r="D7" s="83">
        <f>SUM(D8:D20)</f>
        <v>743.0466</v>
      </c>
      <c r="E7" s="83">
        <f>SUM(E8:E20)</f>
        <v>0</v>
      </c>
    </row>
    <row r="8" spans="1:5" ht="14.25">
      <c r="A8" s="26">
        <v>30101</v>
      </c>
      <c r="B8" s="27" t="s">
        <v>46</v>
      </c>
      <c r="C8" s="82">
        <f>D8+E8</f>
        <v>78.54</v>
      </c>
      <c r="D8" s="84">
        <v>78.54</v>
      </c>
      <c r="E8" s="82">
        <v>0</v>
      </c>
    </row>
    <row r="9" spans="1:5" ht="14.25">
      <c r="A9" s="26">
        <v>30102</v>
      </c>
      <c r="B9" s="27" t="s">
        <v>47</v>
      </c>
      <c r="C9" s="82">
        <f aca="true" t="shared" si="0" ref="C9:C20">D9+E9</f>
        <v>98.37</v>
      </c>
      <c r="D9" s="84">
        <v>98.37</v>
      </c>
      <c r="E9" s="82">
        <v>0</v>
      </c>
    </row>
    <row r="10" spans="1:5" ht="14.25">
      <c r="A10" s="26">
        <v>30103</v>
      </c>
      <c r="B10" s="27" t="s">
        <v>48</v>
      </c>
      <c r="C10" s="82">
        <f t="shared" si="0"/>
        <v>62.55</v>
      </c>
      <c r="D10" s="84">
        <v>62.55</v>
      </c>
      <c r="E10" s="82">
        <v>0</v>
      </c>
    </row>
    <row r="11" spans="1:5" ht="14.25">
      <c r="A11" s="26">
        <v>30106</v>
      </c>
      <c r="B11" s="27" t="s">
        <v>49</v>
      </c>
      <c r="C11" s="82">
        <f t="shared" si="0"/>
        <v>0</v>
      </c>
      <c r="D11" s="82">
        <v>0</v>
      </c>
      <c r="E11" s="82">
        <v>0</v>
      </c>
    </row>
    <row r="12" spans="1:5" ht="14.25">
      <c r="A12" s="26">
        <v>30107</v>
      </c>
      <c r="B12" s="27" t="s">
        <v>50</v>
      </c>
      <c r="C12" s="82">
        <f t="shared" si="0"/>
        <v>0</v>
      </c>
      <c r="D12" s="82">
        <v>0</v>
      </c>
      <c r="E12" s="82">
        <v>0</v>
      </c>
    </row>
    <row r="13" spans="1:5" ht="14.25">
      <c r="A13" s="26">
        <v>30108</v>
      </c>
      <c r="B13" s="27" t="s">
        <v>183</v>
      </c>
      <c r="C13" s="82">
        <f t="shared" si="0"/>
        <v>23.17</v>
      </c>
      <c r="D13" s="84">
        <v>23.17</v>
      </c>
      <c r="E13" s="82">
        <v>0</v>
      </c>
    </row>
    <row r="14" spans="1:5" ht="14.25">
      <c r="A14" s="26">
        <v>30109</v>
      </c>
      <c r="B14" s="27" t="s">
        <v>184</v>
      </c>
      <c r="C14" s="82">
        <f t="shared" si="0"/>
        <v>11.59</v>
      </c>
      <c r="D14" s="84">
        <v>11.59</v>
      </c>
      <c r="E14" s="82">
        <v>0</v>
      </c>
    </row>
    <row r="15" spans="1:5" ht="14.25">
      <c r="A15" s="26">
        <v>30110</v>
      </c>
      <c r="B15" s="27" t="s">
        <v>185</v>
      </c>
      <c r="C15" s="82">
        <f t="shared" si="0"/>
        <v>12.75</v>
      </c>
      <c r="D15" s="84">
        <v>12.75</v>
      </c>
      <c r="E15" s="82">
        <v>0</v>
      </c>
    </row>
    <row r="16" spans="1:5" ht="14.25">
      <c r="A16" s="26">
        <v>30111</v>
      </c>
      <c r="B16" s="27" t="s">
        <v>186</v>
      </c>
      <c r="C16" s="82">
        <f t="shared" si="0"/>
        <v>7.24</v>
      </c>
      <c r="D16" s="84">
        <v>7.24</v>
      </c>
      <c r="E16" s="82">
        <v>0</v>
      </c>
    </row>
    <row r="17" spans="1:5" ht="14.25">
      <c r="A17" s="26">
        <v>30112</v>
      </c>
      <c r="B17" s="27" t="s">
        <v>187</v>
      </c>
      <c r="C17" s="82">
        <f t="shared" si="0"/>
        <v>0.59</v>
      </c>
      <c r="D17" s="84">
        <v>0.59</v>
      </c>
      <c r="E17" s="82">
        <v>0</v>
      </c>
    </row>
    <row r="18" spans="1:5" ht="14.25">
      <c r="A18" s="26">
        <v>30113</v>
      </c>
      <c r="B18" s="27" t="s">
        <v>90</v>
      </c>
      <c r="C18" s="82">
        <f t="shared" si="0"/>
        <v>18.76</v>
      </c>
      <c r="D18" s="84">
        <v>18.76</v>
      </c>
      <c r="E18" s="82">
        <v>0</v>
      </c>
    </row>
    <row r="19" spans="1:5" ht="14.25">
      <c r="A19" s="26">
        <v>30114</v>
      </c>
      <c r="B19" s="27" t="s">
        <v>87</v>
      </c>
      <c r="C19" s="82">
        <f t="shared" si="0"/>
        <v>0</v>
      </c>
      <c r="D19" s="82">
        <v>0</v>
      </c>
      <c r="E19" s="82">
        <v>0</v>
      </c>
    </row>
    <row r="20" spans="1:5" ht="14.25">
      <c r="A20" s="26">
        <v>30199</v>
      </c>
      <c r="B20" s="27" t="s">
        <v>51</v>
      </c>
      <c r="C20" s="82">
        <f t="shared" si="0"/>
        <v>429.4866</v>
      </c>
      <c r="D20" s="84">
        <v>429.4866</v>
      </c>
      <c r="E20" s="82">
        <v>0</v>
      </c>
    </row>
    <row r="21" spans="1:5" s="38" customFormat="1" ht="14.25">
      <c r="A21" s="36">
        <v>302</v>
      </c>
      <c r="B21" s="37" t="s">
        <v>52</v>
      </c>
      <c r="C21" s="83">
        <f>SUM(C22:C48)</f>
        <v>161.62</v>
      </c>
      <c r="D21" s="83">
        <v>0</v>
      </c>
      <c r="E21" s="83">
        <f>SUM(E22:E48)</f>
        <v>161.62</v>
      </c>
    </row>
    <row r="22" spans="1:5" ht="14.25">
      <c r="A22" s="26">
        <v>30201</v>
      </c>
      <c r="B22" s="27" t="s">
        <v>53</v>
      </c>
      <c r="C22" s="82">
        <f>D22+E22</f>
        <v>83.5</v>
      </c>
      <c r="D22" s="82">
        <v>0</v>
      </c>
      <c r="E22" s="82">
        <v>83.5</v>
      </c>
    </row>
    <row r="23" spans="1:5" ht="14.25">
      <c r="A23" s="26">
        <v>30202</v>
      </c>
      <c r="B23" s="27" t="s">
        <v>54</v>
      </c>
      <c r="C23" s="82">
        <f aca="true" t="shared" si="1" ref="C23:C48">D23+E23</f>
        <v>6</v>
      </c>
      <c r="D23" s="82">
        <v>0</v>
      </c>
      <c r="E23" s="82">
        <v>6</v>
      </c>
    </row>
    <row r="24" spans="1:5" ht="14.25">
      <c r="A24" s="26">
        <v>30203</v>
      </c>
      <c r="B24" s="27" t="s">
        <v>55</v>
      </c>
      <c r="C24" s="82">
        <f t="shared" si="1"/>
        <v>0</v>
      </c>
      <c r="D24" s="82">
        <v>0</v>
      </c>
      <c r="E24" s="82">
        <v>0</v>
      </c>
    </row>
    <row r="25" spans="1:5" ht="14.25">
      <c r="A25" s="26">
        <v>30204</v>
      </c>
      <c r="B25" s="27" t="s">
        <v>56</v>
      </c>
      <c r="C25" s="82">
        <f t="shared" si="1"/>
        <v>0</v>
      </c>
      <c r="D25" s="82">
        <v>0</v>
      </c>
      <c r="E25" s="82">
        <v>0</v>
      </c>
    </row>
    <row r="26" spans="1:5" ht="14.25">
      <c r="A26" s="26">
        <v>30205</v>
      </c>
      <c r="B26" s="27" t="s">
        <v>57</v>
      </c>
      <c r="C26" s="82">
        <f t="shared" si="1"/>
        <v>0.5</v>
      </c>
      <c r="D26" s="82">
        <v>0</v>
      </c>
      <c r="E26" s="82">
        <v>0.5</v>
      </c>
    </row>
    <row r="27" spans="1:5" ht="14.25">
      <c r="A27" s="26">
        <v>30206</v>
      </c>
      <c r="B27" s="27" t="s">
        <v>58</v>
      </c>
      <c r="C27" s="82">
        <f t="shared" si="1"/>
        <v>1</v>
      </c>
      <c r="D27" s="82">
        <v>0</v>
      </c>
      <c r="E27" s="82">
        <v>1</v>
      </c>
    </row>
    <row r="28" spans="1:5" ht="14.25">
      <c r="A28" s="26">
        <v>30207</v>
      </c>
      <c r="B28" s="27" t="s">
        <v>59</v>
      </c>
      <c r="C28" s="82">
        <v>0</v>
      </c>
      <c r="D28" s="82">
        <v>0</v>
      </c>
      <c r="E28" s="82">
        <v>0</v>
      </c>
    </row>
    <row r="29" spans="1:5" ht="14.25">
      <c r="A29" s="26">
        <v>30208</v>
      </c>
      <c r="B29" s="27" t="s">
        <v>60</v>
      </c>
      <c r="C29" s="82">
        <v>39.74</v>
      </c>
      <c r="D29" s="82">
        <v>0</v>
      </c>
      <c r="E29" s="82">
        <v>39.74</v>
      </c>
    </row>
    <row r="30" spans="1:5" ht="14.25">
      <c r="A30" s="26">
        <v>30209</v>
      </c>
      <c r="B30" s="27" t="s">
        <v>61</v>
      </c>
      <c r="C30" s="82">
        <f t="shared" si="1"/>
        <v>0</v>
      </c>
      <c r="D30" s="82">
        <v>0</v>
      </c>
      <c r="E30" s="82">
        <v>0</v>
      </c>
    </row>
    <row r="31" spans="1:5" ht="14.25">
      <c r="A31" s="26">
        <v>30211</v>
      </c>
      <c r="B31" s="27" t="s">
        <v>62</v>
      </c>
      <c r="C31" s="82">
        <f t="shared" si="1"/>
        <v>6</v>
      </c>
      <c r="D31" s="82">
        <v>0</v>
      </c>
      <c r="E31" s="82">
        <v>6</v>
      </c>
    </row>
    <row r="32" spans="1:5" ht="14.25">
      <c r="A32" s="26">
        <v>30212</v>
      </c>
      <c r="B32" s="27" t="s">
        <v>63</v>
      </c>
      <c r="C32" s="82">
        <f t="shared" si="1"/>
        <v>0</v>
      </c>
      <c r="D32" s="82">
        <v>0</v>
      </c>
      <c r="E32" s="82">
        <v>0</v>
      </c>
    </row>
    <row r="33" spans="1:5" ht="14.25">
      <c r="A33" s="26">
        <v>30213</v>
      </c>
      <c r="B33" s="27" t="s">
        <v>64</v>
      </c>
      <c r="C33" s="82">
        <f t="shared" si="1"/>
        <v>0</v>
      </c>
      <c r="D33" s="82">
        <v>0</v>
      </c>
      <c r="E33" s="82">
        <v>0</v>
      </c>
    </row>
    <row r="34" spans="1:5" ht="14.25">
      <c r="A34" s="26">
        <v>30214</v>
      </c>
      <c r="B34" s="27" t="s">
        <v>65</v>
      </c>
      <c r="C34" s="82">
        <f t="shared" si="1"/>
        <v>0</v>
      </c>
      <c r="D34" s="82">
        <v>0</v>
      </c>
      <c r="E34" s="82">
        <v>0</v>
      </c>
    </row>
    <row r="35" spans="1:5" ht="14.25">
      <c r="A35" s="26">
        <v>30215</v>
      </c>
      <c r="B35" s="27" t="s">
        <v>66</v>
      </c>
      <c r="C35" s="82">
        <f t="shared" si="1"/>
        <v>0</v>
      </c>
      <c r="D35" s="82">
        <v>0</v>
      </c>
      <c r="E35" s="82">
        <v>0</v>
      </c>
    </row>
    <row r="36" spans="1:5" ht="14.25">
      <c r="A36" s="26">
        <v>30216</v>
      </c>
      <c r="B36" s="27" t="s">
        <v>67</v>
      </c>
      <c r="C36" s="82">
        <f t="shared" si="1"/>
        <v>0</v>
      </c>
      <c r="D36" s="82">
        <v>0</v>
      </c>
      <c r="E36" s="82">
        <v>0</v>
      </c>
    </row>
    <row r="37" spans="1:5" ht="14.25">
      <c r="A37" s="26">
        <v>30217</v>
      </c>
      <c r="B37" s="27" t="s">
        <v>68</v>
      </c>
      <c r="C37" s="82">
        <f t="shared" si="1"/>
        <v>0</v>
      </c>
      <c r="D37" s="82">
        <v>0</v>
      </c>
      <c r="E37" s="82">
        <v>0</v>
      </c>
    </row>
    <row r="38" spans="1:5" ht="14.25">
      <c r="A38" s="26">
        <v>30218</v>
      </c>
      <c r="B38" s="27" t="s">
        <v>69</v>
      </c>
      <c r="C38" s="82">
        <f t="shared" si="1"/>
        <v>0</v>
      </c>
      <c r="D38" s="82">
        <v>0</v>
      </c>
      <c r="E38" s="82">
        <v>0</v>
      </c>
    </row>
    <row r="39" spans="1:5" ht="14.25">
      <c r="A39" s="26">
        <v>30224</v>
      </c>
      <c r="B39" s="27" t="s">
        <v>70</v>
      </c>
      <c r="C39" s="82">
        <f t="shared" si="1"/>
        <v>0</v>
      </c>
      <c r="D39" s="82">
        <v>0</v>
      </c>
      <c r="E39" s="82">
        <v>0</v>
      </c>
    </row>
    <row r="40" spans="1:5" ht="14.25">
      <c r="A40" s="26">
        <v>30225</v>
      </c>
      <c r="B40" s="27" t="s">
        <v>71</v>
      </c>
      <c r="C40" s="82">
        <f t="shared" si="1"/>
        <v>0</v>
      </c>
      <c r="D40" s="82">
        <v>0</v>
      </c>
      <c r="E40" s="82">
        <v>0</v>
      </c>
    </row>
    <row r="41" spans="1:5" ht="14.25">
      <c r="A41" s="26">
        <v>30226</v>
      </c>
      <c r="B41" s="27" t="s">
        <v>72</v>
      </c>
      <c r="C41" s="82">
        <f t="shared" si="1"/>
        <v>3</v>
      </c>
      <c r="D41" s="82">
        <v>0</v>
      </c>
      <c r="E41" s="82">
        <v>3</v>
      </c>
    </row>
    <row r="42" spans="1:5" ht="14.25">
      <c r="A42" s="26">
        <v>30227</v>
      </c>
      <c r="B42" s="27" t="s">
        <v>73</v>
      </c>
      <c r="C42" s="82">
        <f t="shared" si="1"/>
        <v>0</v>
      </c>
      <c r="D42" s="82">
        <v>0</v>
      </c>
      <c r="E42" s="82">
        <v>0</v>
      </c>
    </row>
    <row r="43" spans="1:5" ht="14.25">
      <c r="A43" s="26">
        <v>30228</v>
      </c>
      <c r="B43" s="27" t="s">
        <v>74</v>
      </c>
      <c r="C43" s="82">
        <f t="shared" si="1"/>
        <v>0</v>
      </c>
      <c r="D43" s="82">
        <v>0</v>
      </c>
      <c r="E43" s="82">
        <v>0</v>
      </c>
    </row>
    <row r="44" spans="1:5" ht="14.25">
      <c r="A44" s="26">
        <v>30229</v>
      </c>
      <c r="B44" s="27" t="s">
        <v>75</v>
      </c>
      <c r="C44" s="82">
        <f t="shared" si="1"/>
        <v>0</v>
      </c>
      <c r="D44" s="82">
        <v>0</v>
      </c>
      <c r="E44" s="82">
        <v>0</v>
      </c>
    </row>
    <row r="45" spans="1:5" ht="14.25">
      <c r="A45" s="26">
        <v>30231</v>
      </c>
      <c r="B45" s="27" t="s">
        <v>76</v>
      </c>
      <c r="C45" s="82">
        <f t="shared" si="1"/>
        <v>0</v>
      </c>
      <c r="D45" s="82">
        <v>0</v>
      </c>
      <c r="E45" s="82">
        <v>0</v>
      </c>
    </row>
    <row r="46" spans="1:5" ht="14.25">
      <c r="A46" s="26">
        <v>30239</v>
      </c>
      <c r="B46" s="27" t="s">
        <v>77</v>
      </c>
      <c r="C46" s="82">
        <f t="shared" si="1"/>
        <v>8.28</v>
      </c>
      <c r="D46" s="82">
        <v>0</v>
      </c>
      <c r="E46" s="82">
        <v>8.28</v>
      </c>
    </row>
    <row r="47" spans="1:5" ht="14.25">
      <c r="A47" s="26">
        <v>30240</v>
      </c>
      <c r="B47" s="27" t="s">
        <v>78</v>
      </c>
      <c r="C47" s="82">
        <f t="shared" si="1"/>
        <v>0</v>
      </c>
      <c r="D47" s="82">
        <v>0</v>
      </c>
      <c r="E47" s="82">
        <v>0</v>
      </c>
    </row>
    <row r="48" spans="1:5" ht="14.25">
      <c r="A48" s="26">
        <v>30299</v>
      </c>
      <c r="B48" s="27" t="s">
        <v>79</v>
      </c>
      <c r="C48" s="82">
        <f t="shared" si="1"/>
        <v>13.6</v>
      </c>
      <c r="D48" s="82">
        <v>0</v>
      </c>
      <c r="E48" s="82">
        <v>13.6</v>
      </c>
    </row>
    <row r="49" spans="1:5" s="38" customFormat="1" ht="14.25">
      <c r="A49" s="36">
        <v>303</v>
      </c>
      <c r="B49" s="37" t="s">
        <v>80</v>
      </c>
      <c r="C49" s="83">
        <f>SUM(C50:C61)</f>
        <v>59.872600000000006</v>
      </c>
      <c r="D49" s="83">
        <f>SUM(D50:D61)</f>
        <v>59.872600000000006</v>
      </c>
      <c r="E49" s="83">
        <f>SUM(E50:E61)</f>
        <v>0</v>
      </c>
    </row>
    <row r="50" spans="1:5" ht="14.25">
      <c r="A50" s="26">
        <v>30301</v>
      </c>
      <c r="B50" s="27" t="s">
        <v>81</v>
      </c>
      <c r="C50" s="82">
        <f>D50+E50</f>
        <v>0</v>
      </c>
      <c r="D50" s="82">
        <v>0</v>
      </c>
      <c r="E50" s="82">
        <v>0</v>
      </c>
    </row>
    <row r="51" spans="1:5" ht="14.25">
      <c r="A51" s="26">
        <v>30302</v>
      </c>
      <c r="B51" s="27" t="s">
        <v>82</v>
      </c>
      <c r="C51" s="82">
        <f aca="true" t="shared" si="2" ref="C51:C61">D51+E51</f>
        <v>21.5256</v>
      </c>
      <c r="D51" s="82">
        <v>21.5256</v>
      </c>
      <c r="E51" s="82">
        <v>0</v>
      </c>
    </row>
    <row r="52" spans="1:5" ht="14.25">
      <c r="A52" s="26">
        <v>30303</v>
      </c>
      <c r="B52" s="27" t="s">
        <v>83</v>
      </c>
      <c r="C52" s="82">
        <f t="shared" si="2"/>
        <v>0</v>
      </c>
      <c r="D52" s="82">
        <v>0</v>
      </c>
      <c r="E52" s="82">
        <v>0</v>
      </c>
    </row>
    <row r="53" spans="1:5" ht="14.25">
      <c r="A53" s="26">
        <v>30304</v>
      </c>
      <c r="B53" s="27" t="s">
        <v>84</v>
      </c>
      <c r="C53" s="82">
        <f t="shared" si="2"/>
        <v>27.4</v>
      </c>
      <c r="D53" s="82">
        <v>27.4</v>
      </c>
      <c r="E53" s="82">
        <v>0</v>
      </c>
    </row>
    <row r="54" spans="1:5" ht="14.25">
      <c r="A54" s="26">
        <v>30305</v>
      </c>
      <c r="B54" s="27" t="s">
        <v>85</v>
      </c>
      <c r="C54" s="82">
        <f t="shared" si="2"/>
        <v>5.207</v>
      </c>
      <c r="D54" s="82">
        <v>5.207</v>
      </c>
      <c r="E54" s="82">
        <v>0</v>
      </c>
    </row>
    <row r="55" spans="1:5" ht="14.25">
      <c r="A55" s="26">
        <v>30306</v>
      </c>
      <c r="B55" s="27" t="s">
        <v>86</v>
      </c>
      <c r="C55" s="82">
        <f t="shared" si="2"/>
        <v>0</v>
      </c>
      <c r="D55" s="82">
        <v>0</v>
      </c>
      <c r="E55" s="82">
        <v>0</v>
      </c>
    </row>
    <row r="56" spans="1:5" ht="14.25">
      <c r="A56" s="26">
        <v>30307</v>
      </c>
      <c r="B56" s="27" t="s">
        <v>188</v>
      </c>
      <c r="C56" s="82">
        <f t="shared" si="2"/>
        <v>5.74</v>
      </c>
      <c r="D56" s="82">
        <v>5.74</v>
      </c>
      <c r="E56" s="82">
        <v>0</v>
      </c>
    </row>
    <row r="57" spans="1:5" ht="14.25">
      <c r="A57" s="26">
        <v>30308</v>
      </c>
      <c r="B57" s="27" t="s">
        <v>88</v>
      </c>
      <c r="C57" s="82">
        <f t="shared" si="2"/>
        <v>0</v>
      </c>
      <c r="D57" s="82">
        <v>0</v>
      </c>
      <c r="E57" s="82">
        <v>0</v>
      </c>
    </row>
    <row r="58" spans="1:5" ht="14.25">
      <c r="A58" s="26">
        <v>30309</v>
      </c>
      <c r="B58" s="27" t="s">
        <v>89</v>
      </c>
      <c r="C58" s="82">
        <f t="shared" si="2"/>
        <v>0</v>
      </c>
      <c r="D58" s="82">
        <v>0</v>
      </c>
      <c r="E58" s="82">
        <v>0</v>
      </c>
    </row>
    <row r="59" spans="1:5" ht="14.25">
      <c r="A59" s="26">
        <v>30310</v>
      </c>
      <c r="B59" s="27" t="s">
        <v>189</v>
      </c>
      <c r="C59" s="82">
        <f t="shared" si="2"/>
        <v>0</v>
      </c>
      <c r="D59" s="82">
        <v>0</v>
      </c>
      <c r="E59" s="82">
        <v>0</v>
      </c>
    </row>
    <row r="60" spans="1:5" ht="14.25">
      <c r="A60" s="26">
        <v>30311</v>
      </c>
      <c r="B60" s="39" t="s">
        <v>194</v>
      </c>
      <c r="C60" s="82">
        <f t="shared" si="2"/>
        <v>0</v>
      </c>
      <c r="D60" s="82">
        <v>0</v>
      </c>
      <c r="E60" s="82">
        <v>0</v>
      </c>
    </row>
    <row r="61" spans="1:5" ht="14.25">
      <c r="A61" s="26">
        <v>30399</v>
      </c>
      <c r="B61" s="27" t="s">
        <v>91</v>
      </c>
      <c r="C61" s="82">
        <f t="shared" si="2"/>
        <v>0</v>
      </c>
      <c r="D61" s="82">
        <v>0</v>
      </c>
      <c r="E61" s="82">
        <v>0</v>
      </c>
    </row>
    <row r="62" spans="1:5" s="38" customFormat="1" ht="14.25">
      <c r="A62" s="36">
        <v>310</v>
      </c>
      <c r="B62" s="37" t="s">
        <v>190</v>
      </c>
      <c r="C62" s="83">
        <f>SUM(C63:C66)</f>
        <v>0</v>
      </c>
      <c r="D62" s="83">
        <f>SUM(D63:D66)</f>
        <v>0</v>
      </c>
      <c r="E62" s="83">
        <v>0</v>
      </c>
    </row>
    <row r="63" spans="1:5" ht="14.25">
      <c r="A63" s="26">
        <v>31002</v>
      </c>
      <c r="B63" s="27" t="s">
        <v>92</v>
      </c>
      <c r="C63" s="82">
        <f>D63+E63</f>
        <v>0</v>
      </c>
      <c r="D63" s="82">
        <v>0</v>
      </c>
      <c r="E63" s="82">
        <v>0</v>
      </c>
    </row>
    <row r="64" spans="1:5" ht="14.25">
      <c r="A64" s="26">
        <v>31003</v>
      </c>
      <c r="B64" s="27" t="s">
        <v>93</v>
      </c>
      <c r="C64" s="82">
        <f>D64+E64</f>
        <v>0</v>
      </c>
      <c r="D64" s="82">
        <v>0</v>
      </c>
      <c r="E64" s="82">
        <v>0</v>
      </c>
    </row>
    <row r="65" spans="1:5" ht="14.25">
      <c r="A65" s="26">
        <v>31007</v>
      </c>
      <c r="B65" s="27" t="s">
        <v>94</v>
      </c>
      <c r="C65" s="82">
        <f>D65+E65</f>
        <v>0</v>
      </c>
      <c r="D65" s="82">
        <v>0</v>
      </c>
      <c r="E65" s="82">
        <v>0</v>
      </c>
    </row>
    <row r="66" spans="1:5" ht="14.25">
      <c r="A66" s="26">
        <v>31099</v>
      </c>
      <c r="B66" s="27" t="s">
        <v>95</v>
      </c>
      <c r="C66" s="82">
        <f>D66+E66</f>
        <v>0</v>
      </c>
      <c r="D66" s="82">
        <v>0</v>
      </c>
      <c r="E66" s="82">
        <v>0</v>
      </c>
    </row>
  </sheetData>
  <sheetProtection/>
  <mergeCells count="4">
    <mergeCell ref="A6:B6"/>
    <mergeCell ref="A2:E2"/>
    <mergeCell ref="A4:B4"/>
    <mergeCell ref="C4:E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A7" sqref="A7:IV7"/>
    </sheetView>
  </sheetViews>
  <sheetFormatPr defaultColWidth="9.00390625" defaultRowHeight="14.25"/>
  <cols>
    <col min="1" max="1" width="5.625" style="67" customWidth="1"/>
    <col min="2" max="2" width="8.00390625" style="67" customWidth="1"/>
    <col min="3" max="3" width="9.00390625" style="67" customWidth="1"/>
    <col min="4" max="4" width="6.875" style="67" customWidth="1"/>
    <col min="5" max="5" width="7.125" style="67" customWidth="1"/>
    <col min="6" max="6" width="7.25390625" style="67" customWidth="1"/>
    <col min="7" max="7" width="7.125" style="67" customWidth="1"/>
    <col min="8" max="8" width="9.00390625" style="67" customWidth="1"/>
    <col min="9" max="9" width="6.25390625" style="67" customWidth="1"/>
    <col min="10" max="10" width="9.00390625" style="67" customWidth="1"/>
    <col min="11" max="11" width="7.125" style="67" customWidth="1"/>
    <col min="12" max="14" width="6.875" style="67" customWidth="1"/>
    <col min="15" max="15" width="9.00390625" style="67" customWidth="1"/>
    <col min="16" max="16" width="8.00390625" style="67" customWidth="1"/>
    <col min="17" max="17" width="7.875" style="67" customWidth="1"/>
    <col min="18" max="18" width="7.00390625" style="67" customWidth="1"/>
    <col min="19" max="16384" width="9.00390625" style="67" customWidth="1"/>
  </cols>
  <sheetData>
    <row r="1" ht="23.25" customHeight="1">
      <c r="A1" s="67" t="s">
        <v>98</v>
      </c>
    </row>
    <row r="2" spans="1:18" s="68" customFormat="1" ht="30.75" customHeight="1">
      <c r="A2" s="109" t="s">
        <v>243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ht="20.25" customHeight="1"/>
    <row r="4" spans="1:18" s="69" customFormat="1" ht="24.75" customHeight="1">
      <c r="A4" s="106" t="s">
        <v>235</v>
      </c>
      <c r="B4" s="106"/>
      <c r="C4" s="106"/>
      <c r="D4" s="106"/>
      <c r="E4" s="106"/>
      <c r="F4" s="106"/>
      <c r="G4" s="106" t="s">
        <v>236</v>
      </c>
      <c r="H4" s="106"/>
      <c r="I4" s="106"/>
      <c r="J4" s="106"/>
      <c r="K4" s="106"/>
      <c r="L4" s="106"/>
      <c r="M4" s="106" t="s">
        <v>237</v>
      </c>
      <c r="N4" s="106"/>
      <c r="O4" s="106"/>
      <c r="P4" s="106"/>
      <c r="Q4" s="106"/>
      <c r="R4" s="106"/>
    </row>
    <row r="5" spans="1:18" s="69" customFormat="1" ht="24.75" customHeight="1">
      <c r="A5" s="106" t="s">
        <v>36</v>
      </c>
      <c r="B5" s="106" t="s">
        <v>96</v>
      </c>
      <c r="C5" s="106" t="s">
        <v>97</v>
      </c>
      <c r="D5" s="106"/>
      <c r="E5" s="106"/>
      <c r="F5" s="107" t="s">
        <v>106</v>
      </c>
      <c r="G5" s="106" t="s">
        <v>36</v>
      </c>
      <c r="H5" s="106" t="s">
        <v>96</v>
      </c>
      <c r="I5" s="106" t="s">
        <v>97</v>
      </c>
      <c r="J5" s="106"/>
      <c r="K5" s="106"/>
      <c r="L5" s="107" t="s">
        <v>106</v>
      </c>
      <c r="M5" s="106" t="s">
        <v>36</v>
      </c>
      <c r="N5" s="106" t="s">
        <v>96</v>
      </c>
      <c r="O5" s="106" t="s">
        <v>97</v>
      </c>
      <c r="P5" s="106"/>
      <c r="Q5" s="106"/>
      <c r="R5" s="106" t="s">
        <v>68</v>
      </c>
    </row>
    <row r="6" spans="1:18" s="69" customFormat="1" ht="51.75" customHeight="1">
      <c r="A6" s="106"/>
      <c r="B6" s="106"/>
      <c r="C6" s="70" t="s">
        <v>6</v>
      </c>
      <c r="D6" s="70" t="s">
        <v>210</v>
      </c>
      <c r="E6" s="70" t="s">
        <v>211</v>
      </c>
      <c r="F6" s="108"/>
      <c r="G6" s="106"/>
      <c r="H6" s="106"/>
      <c r="I6" s="70" t="s">
        <v>6</v>
      </c>
      <c r="J6" s="70" t="s">
        <v>210</v>
      </c>
      <c r="K6" s="70" t="s">
        <v>211</v>
      </c>
      <c r="L6" s="108"/>
      <c r="M6" s="106"/>
      <c r="N6" s="106"/>
      <c r="O6" s="70" t="s">
        <v>6</v>
      </c>
      <c r="P6" s="70" t="s">
        <v>210</v>
      </c>
      <c r="Q6" s="70" t="s">
        <v>211</v>
      </c>
      <c r="R6" s="106"/>
    </row>
    <row r="7" spans="1:18" s="190" customFormat="1" ht="36.75" customHeight="1">
      <c r="A7" s="189">
        <f>B7+C7+F7</f>
        <v>0</v>
      </c>
      <c r="B7" s="189">
        <v>0</v>
      </c>
      <c r="C7" s="189">
        <f>D7+E7</f>
        <v>0</v>
      </c>
      <c r="D7" s="189">
        <v>0</v>
      </c>
      <c r="E7" s="189">
        <v>0</v>
      </c>
      <c r="F7" s="189">
        <v>0</v>
      </c>
      <c r="G7" s="189">
        <f>H7+I7+L7</f>
        <v>0</v>
      </c>
      <c r="H7" s="189">
        <v>0</v>
      </c>
      <c r="I7" s="189">
        <f>J7+K7</f>
        <v>0</v>
      </c>
      <c r="J7" s="189">
        <v>0</v>
      </c>
      <c r="K7" s="189">
        <v>0</v>
      </c>
      <c r="L7" s="189">
        <v>0</v>
      </c>
      <c r="M7" s="189">
        <f>N7+O7+R7</f>
        <v>0</v>
      </c>
      <c r="N7" s="189">
        <v>0</v>
      </c>
      <c r="O7" s="189">
        <f>P7+Q7</f>
        <v>0</v>
      </c>
      <c r="P7" s="189">
        <v>0</v>
      </c>
      <c r="Q7" s="189">
        <v>0</v>
      </c>
      <c r="R7" s="189">
        <v>0</v>
      </c>
    </row>
    <row r="8" ht="14.25">
      <c r="A8" s="80" t="s">
        <v>307</v>
      </c>
    </row>
  </sheetData>
  <sheetProtection/>
  <mergeCells count="16">
    <mergeCell ref="M4:R4"/>
    <mergeCell ref="C5:E5"/>
    <mergeCell ref="L5:L6"/>
    <mergeCell ref="H5:H6"/>
    <mergeCell ref="R5:R6"/>
    <mergeCell ref="M5:M6"/>
    <mergeCell ref="A5:A6"/>
    <mergeCell ref="F5:F6"/>
    <mergeCell ref="A2:R2"/>
    <mergeCell ref="N5:N6"/>
    <mergeCell ref="O5:Q5"/>
    <mergeCell ref="A4:F4"/>
    <mergeCell ref="G4:L4"/>
    <mergeCell ref="B5:B6"/>
    <mergeCell ref="I5:K5"/>
    <mergeCell ref="G5:G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I23" sqref="I23"/>
    </sheetView>
  </sheetViews>
  <sheetFormatPr defaultColWidth="9.00390625" defaultRowHeight="14.25"/>
  <cols>
    <col min="1" max="1" width="9.00390625" style="76" customWidth="1"/>
    <col min="2" max="2" width="33.25390625" style="33" customWidth="1"/>
    <col min="3" max="3" width="10.25390625" style="202" customWidth="1"/>
    <col min="4" max="4" width="9.50390625" style="202" bestFit="1" customWidth="1"/>
    <col min="5" max="5" width="10.125" style="202" customWidth="1"/>
    <col min="6" max="6" width="11.875" style="202" customWidth="1"/>
    <col min="7" max="7" width="16.50390625" style="202" customWidth="1"/>
    <col min="8" max="8" width="14.75390625" style="202" customWidth="1"/>
    <col min="9" max="9" width="14.125" style="202" customWidth="1"/>
    <col min="10" max="10" width="23.125" style="51" customWidth="1"/>
    <col min="11" max="11" width="16.00390625" style="33" customWidth="1"/>
    <col min="12" max="12" width="9.00390625" style="33" customWidth="1"/>
    <col min="13" max="13" width="19.75390625" style="33" customWidth="1"/>
    <col min="14" max="14" width="15.50390625" style="33" customWidth="1"/>
    <col min="15" max="16384" width="9.00390625" style="33" customWidth="1"/>
  </cols>
  <sheetData>
    <row r="1" spans="1:10" s="32" customFormat="1" ht="14.25">
      <c r="A1" s="21" t="s">
        <v>221</v>
      </c>
      <c r="C1" s="191"/>
      <c r="D1" s="191"/>
      <c r="E1" s="191"/>
      <c r="F1" s="191"/>
      <c r="G1" s="191"/>
      <c r="H1" s="191"/>
      <c r="I1" s="191"/>
      <c r="J1" s="48"/>
    </row>
    <row r="2" spans="1:14" s="6" customFormat="1" ht="38.25" customHeight="1">
      <c r="A2" s="95" t="s">
        <v>244</v>
      </c>
      <c r="B2" s="95"/>
      <c r="C2" s="95"/>
      <c r="D2" s="95"/>
      <c r="E2" s="95"/>
      <c r="F2" s="95"/>
      <c r="G2" s="95"/>
      <c r="H2" s="95"/>
      <c r="I2" s="95"/>
      <c r="J2" s="95"/>
      <c r="K2" s="28"/>
      <c r="L2" s="28"/>
      <c r="M2" s="28"/>
      <c r="N2" s="28"/>
    </row>
    <row r="3" spans="1:10" s="32" customFormat="1" ht="14.25">
      <c r="A3" s="75"/>
      <c r="C3" s="191"/>
      <c r="D3" s="191"/>
      <c r="E3" s="191"/>
      <c r="F3" s="191"/>
      <c r="G3" s="191"/>
      <c r="H3" s="191"/>
      <c r="I3" s="191"/>
      <c r="J3" s="48" t="s">
        <v>100</v>
      </c>
    </row>
    <row r="4" spans="1:10" s="47" customFormat="1" ht="27.75" customHeight="1">
      <c r="A4" s="105" t="s">
        <v>32</v>
      </c>
      <c r="B4" s="105"/>
      <c r="C4" s="192" t="s">
        <v>197</v>
      </c>
      <c r="D4" s="192" t="s">
        <v>215</v>
      </c>
      <c r="E4" s="192"/>
      <c r="F4" s="192"/>
      <c r="G4" s="192"/>
      <c r="H4" s="192"/>
      <c r="I4" s="105" t="s">
        <v>198</v>
      </c>
      <c r="J4" s="105"/>
    </row>
    <row r="5" spans="1:10" s="47" customFormat="1" ht="19.5" customHeight="1">
      <c r="A5" s="111" t="s">
        <v>33</v>
      </c>
      <c r="B5" s="111" t="s">
        <v>34</v>
      </c>
      <c r="C5" s="192"/>
      <c r="D5" s="193" t="s">
        <v>36</v>
      </c>
      <c r="E5" s="194" t="s">
        <v>119</v>
      </c>
      <c r="F5" s="195"/>
      <c r="G5" s="196"/>
      <c r="H5" s="193" t="s">
        <v>38</v>
      </c>
      <c r="I5" s="193" t="s">
        <v>39</v>
      </c>
      <c r="J5" s="113" t="s">
        <v>40</v>
      </c>
    </row>
    <row r="6" spans="1:10" s="47" customFormat="1" ht="19.5" customHeight="1">
      <c r="A6" s="112"/>
      <c r="B6" s="112"/>
      <c r="C6" s="192"/>
      <c r="D6" s="197"/>
      <c r="E6" s="198" t="s">
        <v>216</v>
      </c>
      <c r="F6" s="198" t="s">
        <v>217</v>
      </c>
      <c r="G6" s="198" t="s">
        <v>218</v>
      </c>
      <c r="H6" s="197"/>
      <c r="I6" s="197"/>
      <c r="J6" s="114"/>
    </row>
    <row r="7" spans="1:10" s="47" customFormat="1" ht="19.5" customHeight="1">
      <c r="A7" s="102" t="s">
        <v>193</v>
      </c>
      <c r="B7" s="103"/>
      <c r="C7" s="199">
        <f aca="true" t="shared" si="0" ref="C7:I7">SUM(C8:C18)</f>
        <v>0</v>
      </c>
      <c r="D7" s="199">
        <f t="shared" si="0"/>
        <v>0</v>
      </c>
      <c r="E7" s="199">
        <f t="shared" si="0"/>
        <v>0</v>
      </c>
      <c r="F7" s="199">
        <f t="shared" si="0"/>
        <v>0</v>
      </c>
      <c r="G7" s="199">
        <f t="shared" si="0"/>
        <v>0</v>
      </c>
      <c r="H7" s="199">
        <f t="shared" si="0"/>
        <v>0</v>
      </c>
      <c r="I7" s="199">
        <f t="shared" si="0"/>
        <v>0</v>
      </c>
      <c r="J7" s="49" t="e">
        <f>I7/C7</f>
        <v>#DIV/0!</v>
      </c>
    </row>
    <row r="8" spans="1:10" ht="19.5" customHeight="1">
      <c r="A8" s="23"/>
      <c r="B8" s="23"/>
      <c r="C8" s="200"/>
      <c r="D8" s="200">
        <f>E8+H8</f>
        <v>0</v>
      </c>
      <c r="E8" s="200">
        <f>F8+G8</f>
        <v>0</v>
      </c>
      <c r="F8" s="200"/>
      <c r="G8" s="200"/>
      <c r="H8" s="200"/>
      <c r="I8" s="201">
        <f>D8-C8</f>
        <v>0</v>
      </c>
      <c r="J8" s="50" t="e">
        <f>I8/C8</f>
        <v>#DIV/0!</v>
      </c>
    </row>
    <row r="9" spans="1:10" ht="19.5" customHeight="1">
      <c r="A9" s="23"/>
      <c r="B9" s="23"/>
      <c r="C9" s="200"/>
      <c r="D9" s="200">
        <f aca="true" t="shared" si="1" ref="D9:D18">E9+H9</f>
        <v>0</v>
      </c>
      <c r="E9" s="200">
        <f aca="true" t="shared" si="2" ref="E9:E18">F9+G9</f>
        <v>0</v>
      </c>
      <c r="F9" s="200"/>
      <c r="G9" s="200"/>
      <c r="H9" s="200"/>
      <c r="I9" s="201">
        <f aca="true" t="shared" si="3" ref="I9:I18">D9-C9</f>
        <v>0</v>
      </c>
      <c r="J9" s="50" t="e">
        <f aca="true" t="shared" si="4" ref="J9:J18">I9/C9</f>
        <v>#DIV/0!</v>
      </c>
    </row>
    <row r="10" spans="1:10" ht="19.5" customHeight="1">
      <c r="A10" s="23"/>
      <c r="B10" s="23"/>
      <c r="C10" s="200"/>
      <c r="D10" s="200">
        <f t="shared" si="1"/>
        <v>0</v>
      </c>
      <c r="E10" s="200">
        <f t="shared" si="2"/>
        <v>0</v>
      </c>
      <c r="F10" s="200"/>
      <c r="G10" s="200"/>
      <c r="H10" s="200"/>
      <c r="I10" s="201">
        <f t="shared" si="3"/>
        <v>0</v>
      </c>
      <c r="J10" s="50" t="e">
        <f t="shared" si="4"/>
        <v>#DIV/0!</v>
      </c>
    </row>
    <row r="11" spans="1:10" ht="19.5" customHeight="1">
      <c r="A11" s="23"/>
      <c r="B11" s="23"/>
      <c r="C11" s="200"/>
      <c r="D11" s="200">
        <f t="shared" si="1"/>
        <v>0</v>
      </c>
      <c r="E11" s="200">
        <f t="shared" si="2"/>
        <v>0</v>
      </c>
      <c r="F11" s="200"/>
      <c r="G11" s="200"/>
      <c r="H11" s="200"/>
      <c r="I11" s="201">
        <f t="shared" si="3"/>
        <v>0</v>
      </c>
      <c r="J11" s="50" t="e">
        <f t="shared" si="4"/>
        <v>#DIV/0!</v>
      </c>
    </row>
    <row r="12" spans="1:10" ht="19.5" customHeight="1">
      <c r="A12" s="23"/>
      <c r="B12" s="23"/>
      <c r="C12" s="200"/>
      <c r="D12" s="200">
        <f t="shared" si="1"/>
        <v>0</v>
      </c>
      <c r="E12" s="200">
        <f t="shared" si="2"/>
        <v>0</v>
      </c>
      <c r="F12" s="200"/>
      <c r="G12" s="200"/>
      <c r="H12" s="200"/>
      <c r="I12" s="201">
        <f t="shared" si="3"/>
        <v>0</v>
      </c>
      <c r="J12" s="50" t="e">
        <f t="shared" si="4"/>
        <v>#DIV/0!</v>
      </c>
    </row>
    <row r="13" spans="1:10" ht="19.5" customHeight="1">
      <c r="A13" s="23"/>
      <c r="B13" s="23"/>
      <c r="C13" s="200"/>
      <c r="D13" s="200">
        <f t="shared" si="1"/>
        <v>0</v>
      </c>
      <c r="E13" s="200">
        <f t="shared" si="2"/>
        <v>0</v>
      </c>
      <c r="F13" s="200"/>
      <c r="G13" s="200"/>
      <c r="H13" s="200"/>
      <c r="I13" s="201">
        <f t="shared" si="3"/>
        <v>0</v>
      </c>
      <c r="J13" s="50" t="e">
        <f t="shared" si="4"/>
        <v>#DIV/0!</v>
      </c>
    </row>
    <row r="14" spans="1:10" ht="19.5" customHeight="1">
      <c r="A14" s="23"/>
      <c r="B14" s="23"/>
      <c r="C14" s="200"/>
      <c r="D14" s="200">
        <f t="shared" si="1"/>
        <v>0</v>
      </c>
      <c r="E14" s="200">
        <f t="shared" si="2"/>
        <v>0</v>
      </c>
      <c r="F14" s="200"/>
      <c r="G14" s="200"/>
      <c r="H14" s="200"/>
      <c r="I14" s="201">
        <f t="shared" si="3"/>
        <v>0</v>
      </c>
      <c r="J14" s="50" t="e">
        <f t="shared" si="4"/>
        <v>#DIV/0!</v>
      </c>
    </row>
    <row r="15" spans="1:10" ht="19.5" customHeight="1">
      <c r="A15" s="23"/>
      <c r="B15" s="23"/>
      <c r="C15" s="200"/>
      <c r="D15" s="200">
        <f t="shared" si="1"/>
        <v>0</v>
      </c>
      <c r="E15" s="200">
        <f t="shared" si="2"/>
        <v>0</v>
      </c>
      <c r="F15" s="200"/>
      <c r="G15" s="200"/>
      <c r="H15" s="200"/>
      <c r="I15" s="201">
        <f t="shared" si="3"/>
        <v>0</v>
      </c>
      <c r="J15" s="50" t="e">
        <f t="shared" si="4"/>
        <v>#DIV/0!</v>
      </c>
    </row>
    <row r="16" spans="1:10" ht="19.5" customHeight="1">
      <c r="A16" s="23"/>
      <c r="B16" s="23"/>
      <c r="C16" s="200"/>
      <c r="D16" s="200">
        <f t="shared" si="1"/>
        <v>0</v>
      </c>
      <c r="E16" s="200">
        <f t="shared" si="2"/>
        <v>0</v>
      </c>
      <c r="F16" s="200"/>
      <c r="G16" s="200"/>
      <c r="H16" s="200"/>
      <c r="I16" s="201">
        <f t="shared" si="3"/>
        <v>0</v>
      </c>
      <c r="J16" s="50" t="e">
        <f t="shared" si="4"/>
        <v>#DIV/0!</v>
      </c>
    </row>
    <row r="17" spans="1:10" ht="19.5" customHeight="1">
      <c r="A17" s="23"/>
      <c r="B17" s="23"/>
      <c r="C17" s="200"/>
      <c r="D17" s="200">
        <f t="shared" si="1"/>
        <v>0</v>
      </c>
      <c r="E17" s="200">
        <f t="shared" si="2"/>
        <v>0</v>
      </c>
      <c r="F17" s="200"/>
      <c r="G17" s="200"/>
      <c r="H17" s="200"/>
      <c r="I17" s="201">
        <f t="shared" si="3"/>
        <v>0</v>
      </c>
      <c r="J17" s="50" t="e">
        <f t="shared" si="4"/>
        <v>#DIV/0!</v>
      </c>
    </row>
    <row r="18" spans="1:10" ht="19.5" customHeight="1">
      <c r="A18" s="23"/>
      <c r="B18" s="23"/>
      <c r="C18" s="200"/>
      <c r="D18" s="200">
        <f t="shared" si="1"/>
        <v>0</v>
      </c>
      <c r="E18" s="200">
        <f t="shared" si="2"/>
        <v>0</v>
      </c>
      <c r="F18" s="200"/>
      <c r="G18" s="200"/>
      <c r="H18" s="200"/>
      <c r="I18" s="201">
        <f t="shared" si="3"/>
        <v>0</v>
      </c>
      <c r="J18" s="50" t="e">
        <f t="shared" si="4"/>
        <v>#DIV/0!</v>
      </c>
    </row>
    <row r="19" ht="14.25">
      <c r="A19" s="81" t="s">
        <v>307</v>
      </c>
    </row>
  </sheetData>
  <sheetProtection/>
  <mergeCells count="13">
    <mergeCell ref="D4:H4"/>
    <mergeCell ref="I4:J4"/>
    <mergeCell ref="D5:D6"/>
    <mergeCell ref="A7:B7"/>
    <mergeCell ref="E5:G5"/>
    <mergeCell ref="H5:H6"/>
    <mergeCell ref="A5:A6"/>
    <mergeCell ref="B5:B6"/>
    <mergeCell ref="A2:J2"/>
    <mergeCell ref="I5:I6"/>
    <mergeCell ref="J5:J6"/>
    <mergeCell ref="A4:B4"/>
    <mergeCell ref="C4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D7" sqref="D7"/>
    </sheetView>
  </sheetViews>
  <sheetFormatPr defaultColWidth="9.00390625" defaultRowHeight="14.25"/>
  <cols>
    <col min="1" max="1" width="41.625" style="63" customWidth="1"/>
    <col min="2" max="2" width="20.00390625" style="64" customWidth="1"/>
    <col min="3" max="3" width="43.375" style="63" customWidth="1"/>
    <col min="4" max="4" width="15.00390625" style="64" customWidth="1"/>
    <col min="5" max="16384" width="9.00390625" style="63" customWidth="1"/>
  </cols>
  <sheetData>
    <row r="1" ht="30.75" customHeight="1">
      <c r="A1" s="63" t="s">
        <v>222</v>
      </c>
    </row>
    <row r="2" spans="1:4" ht="33.75" customHeight="1">
      <c r="A2" s="95" t="s">
        <v>245</v>
      </c>
      <c r="B2" s="116"/>
      <c r="C2" s="116"/>
      <c r="D2" s="116"/>
    </row>
    <row r="3" spans="3:4" ht="24.75" customHeight="1">
      <c r="C3" s="117" t="s">
        <v>160</v>
      </c>
      <c r="D3" s="117"/>
    </row>
    <row r="4" spans="1:4" ht="24.75" customHeight="1">
      <c r="A4" s="115" t="s">
        <v>1</v>
      </c>
      <c r="B4" s="115"/>
      <c r="C4" s="115" t="s">
        <v>2</v>
      </c>
      <c r="D4" s="115"/>
    </row>
    <row r="5" spans="1:4" ht="24.75" customHeight="1">
      <c r="A5" s="61" t="s">
        <v>120</v>
      </c>
      <c r="B5" s="61" t="s">
        <v>4</v>
      </c>
      <c r="C5" s="61" t="s">
        <v>120</v>
      </c>
      <c r="D5" s="61" t="s">
        <v>4</v>
      </c>
    </row>
    <row r="6" spans="1:4" ht="24.75" customHeight="1">
      <c r="A6" s="65" t="s">
        <v>121</v>
      </c>
      <c r="B6" s="88">
        <v>1139.8168</v>
      </c>
      <c r="C6" s="65" t="s">
        <v>122</v>
      </c>
      <c r="D6" s="88">
        <f>D7+D10</f>
        <v>1139.82</v>
      </c>
    </row>
    <row r="7" spans="1:4" ht="24.75" customHeight="1">
      <c r="A7" s="65" t="s">
        <v>123</v>
      </c>
      <c r="B7" s="88">
        <v>1139.8168</v>
      </c>
      <c r="C7" s="65" t="s">
        <v>225</v>
      </c>
      <c r="D7" s="88">
        <f>D8+D9</f>
        <v>1139.82</v>
      </c>
    </row>
    <row r="8" spans="1:4" ht="24.75" customHeight="1">
      <c r="A8" s="65" t="s">
        <v>226</v>
      </c>
      <c r="B8" s="88">
        <v>1139.8168</v>
      </c>
      <c r="C8" s="65" t="s">
        <v>227</v>
      </c>
      <c r="D8" s="88">
        <v>1139.82</v>
      </c>
    </row>
    <row r="9" spans="1:4" ht="24.75" customHeight="1">
      <c r="A9" s="65" t="s">
        <v>228</v>
      </c>
      <c r="B9" s="88">
        <v>0</v>
      </c>
      <c r="C9" s="65" t="s">
        <v>229</v>
      </c>
      <c r="D9" s="88">
        <v>0</v>
      </c>
    </row>
    <row r="10" spans="1:4" ht="24.75" customHeight="1">
      <c r="A10" s="65" t="s">
        <v>124</v>
      </c>
      <c r="B10" s="88">
        <f>B11+B12</f>
        <v>0</v>
      </c>
      <c r="C10" s="65" t="s">
        <v>230</v>
      </c>
      <c r="D10" s="88">
        <f>D11+D12</f>
        <v>0</v>
      </c>
    </row>
    <row r="11" spans="1:4" ht="24.75" customHeight="1">
      <c r="A11" s="65" t="s">
        <v>226</v>
      </c>
      <c r="B11" s="88">
        <v>0</v>
      </c>
      <c r="C11" s="65" t="s">
        <v>231</v>
      </c>
      <c r="D11" s="88">
        <v>0</v>
      </c>
    </row>
    <row r="12" spans="1:4" ht="24.75" customHeight="1">
      <c r="A12" s="65" t="s">
        <v>228</v>
      </c>
      <c r="B12" s="88">
        <v>0</v>
      </c>
      <c r="C12" s="65" t="s">
        <v>232</v>
      </c>
      <c r="D12" s="88">
        <v>0</v>
      </c>
    </row>
    <row r="13" spans="1:4" ht="24.75" customHeight="1">
      <c r="A13" s="65" t="s">
        <v>125</v>
      </c>
      <c r="B13" s="88">
        <f>B14+B15</f>
        <v>0</v>
      </c>
      <c r="C13" s="65" t="s">
        <v>126</v>
      </c>
      <c r="D13" s="88">
        <f>D14+D17</f>
        <v>0</v>
      </c>
    </row>
    <row r="14" spans="1:4" ht="24.75" customHeight="1">
      <c r="A14" s="65" t="s">
        <v>127</v>
      </c>
      <c r="B14" s="88">
        <v>0</v>
      </c>
      <c r="C14" s="65" t="s">
        <v>225</v>
      </c>
      <c r="D14" s="90">
        <f>D15+D16</f>
        <v>0</v>
      </c>
    </row>
    <row r="15" spans="1:4" ht="24.75" customHeight="1">
      <c r="A15" s="65" t="s">
        <v>233</v>
      </c>
      <c r="B15" s="88">
        <v>0</v>
      </c>
      <c r="C15" s="65" t="s">
        <v>227</v>
      </c>
      <c r="D15" s="88">
        <v>0</v>
      </c>
    </row>
    <row r="16" spans="1:4" ht="24.75" customHeight="1">
      <c r="A16" s="65" t="s">
        <v>128</v>
      </c>
      <c r="B16" s="88">
        <v>0</v>
      </c>
      <c r="C16" s="65" t="s">
        <v>229</v>
      </c>
      <c r="D16" s="88">
        <v>0</v>
      </c>
    </row>
    <row r="17" spans="1:4" ht="24.75" customHeight="1">
      <c r="A17" s="65" t="s">
        <v>130</v>
      </c>
      <c r="B17" s="88">
        <v>0</v>
      </c>
      <c r="C17" s="65" t="s">
        <v>230</v>
      </c>
      <c r="D17" s="91">
        <f>D18+D19</f>
        <v>0</v>
      </c>
    </row>
    <row r="18" spans="1:4" ht="24.75" customHeight="1">
      <c r="A18" s="65" t="s">
        <v>132</v>
      </c>
      <c r="B18" s="88">
        <v>0</v>
      </c>
      <c r="C18" s="65" t="s">
        <v>231</v>
      </c>
      <c r="D18" s="88">
        <v>0</v>
      </c>
    </row>
    <row r="19" spans="1:4" ht="24.75" customHeight="1">
      <c r="A19" s="65" t="s">
        <v>134</v>
      </c>
      <c r="B19" s="88">
        <v>0</v>
      </c>
      <c r="C19" s="65" t="s">
        <v>232</v>
      </c>
      <c r="D19" s="88">
        <v>0</v>
      </c>
    </row>
    <row r="20" spans="1:4" ht="24.75" customHeight="1">
      <c r="A20" s="65" t="s">
        <v>136</v>
      </c>
      <c r="B20" s="88">
        <f>B21+B22</f>
        <v>0</v>
      </c>
      <c r="C20" s="65" t="s">
        <v>129</v>
      </c>
      <c r="D20" s="88">
        <v>0</v>
      </c>
    </row>
    <row r="21" spans="1:4" ht="24.75" customHeight="1">
      <c r="A21" s="65" t="s">
        <v>208</v>
      </c>
      <c r="B21" s="88">
        <v>0</v>
      </c>
      <c r="C21" s="65" t="s">
        <v>131</v>
      </c>
      <c r="D21" s="88">
        <v>0</v>
      </c>
    </row>
    <row r="22" spans="1:4" ht="24.75" customHeight="1">
      <c r="A22" s="65" t="s">
        <v>209</v>
      </c>
      <c r="B22" s="88">
        <v>0</v>
      </c>
      <c r="C22" s="65" t="s">
        <v>133</v>
      </c>
      <c r="D22" s="88">
        <v>0</v>
      </c>
    </row>
    <row r="23" spans="1:4" ht="24.75" customHeight="1">
      <c r="A23" s="65" t="s">
        <v>138</v>
      </c>
      <c r="B23" s="88">
        <v>0</v>
      </c>
      <c r="C23" s="65" t="s">
        <v>135</v>
      </c>
      <c r="D23" s="88">
        <v>0</v>
      </c>
    </row>
    <row r="24" spans="1:4" ht="24.75" customHeight="1">
      <c r="A24" s="65" t="s">
        <v>140</v>
      </c>
      <c r="B24" s="88">
        <v>0</v>
      </c>
      <c r="C24" s="65" t="s">
        <v>137</v>
      </c>
      <c r="D24" s="88">
        <v>0</v>
      </c>
    </row>
    <row r="25" spans="1:4" ht="24.75" customHeight="1">
      <c r="A25" s="65"/>
      <c r="B25" s="88"/>
      <c r="C25" s="65" t="s">
        <v>139</v>
      </c>
      <c r="D25" s="88">
        <v>0</v>
      </c>
    </row>
    <row r="26" spans="1:4" s="60" customFormat="1" ht="24.75" customHeight="1">
      <c r="A26" s="61" t="s">
        <v>141</v>
      </c>
      <c r="B26" s="89">
        <f>B6+B13+B16+B17+B18+B19+B20+B23+B24</f>
        <v>1139.8168</v>
      </c>
      <c r="C26" s="61" t="s">
        <v>142</v>
      </c>
      <c r="D26" s="89">
        <f>D6+D13+D20+D21+D22+D23+D24+D25</f>
        <v>1139.82</v>
      </c>
    </row>
    <row r="27" spans="1:4" ht="24.75" customHeight="1">
      <c r="A27" s="66"/>
      <c r="B27" s="88"/>
      <c r="C27" s="66"/>
      <c r="D27" s="88"/>
    </row>
    <row r="28" spans="1:4" ht="24.75" customHeight="1">
      <c r="A28" s="65" t="s">
        <v>143</v>
      </c>
      <c r="B28" s="88">
        <f>B29+B32</f>
        <v>0</v>
      </c>
      <c r="C28" s="65" t="s">
        <v>144</v>
      </c>
      <c r="D28" s="88">
        <f>D29+D32+D35+D38+D41+D42</f>
        <v>0</v>
      </c>
    </row>
    <row r="29" spans="1:4" ht="24.75" customHeight="1">
      <c r="A29" s="65" t="s">
        <v>145</v>
      </c>
      <c r="B29" s="88">
        <f>B30+B31</f>
        <v>0</v>
      </c>
      <c r="C29" s="65" t="s">
        <v>145</v>
      </c>
      <c r="D29" s="88">
        <f>SUM(D30:D31)</f>
        <v>0</v>
      </c>
    </row>
    <row r="30" spans="1:4" ht="24.75" customHeight="1">
      <c r="A30" s="65" t="s">
        <v>146</v>
      </c>
      <c r="B30" s="88">
        <v>0</v>
      </c>
      <c r="C30" s="65" t="s">
        <v>146</v>
      </c>
      <c r="D30" s="88">
        <v>0</v>
      </c>
    </row>
    <row r="31" spans="1:4" ht="24.75" customHeight="1">
      <c r="A31" s="65" t="s">
        <v>147</v>
      </c>
      <c r="B31" s="88">
        <v>0</v>
      </c>
      <c r="C31" s="65" t="s">
        <v>147</v>
      </c>
      <c r="D31" s="88">
        <v>0</v>
      </c>
    </row>
    <row r="32" spans="1:4" ht="24.75" customHeight="1">
      <c r="A32" s="65" t="s">
        <v>148</v>
      </c>
      <c r="B32" s="88">
        <f>B33+B34</f>
        <v>0</v>
      </c>
      <c r="C32" s="65" t="s">
        <v>149</v>
      </c>
      <c r="D32" s="88">
        <f>SUM(D33:D34)</f>
        <v>0</v>
      </c>
    </row>
    <row r="33" spans="1:4" ht="24.75" customHeight="1">
      <c r="A33" s="65" t="s">
        <v>234</v>
      </c>
      <c r="B33" s="88">
        <v>0</v>
      </c>
      <c r="C33" s="65" t="s">
        <v>146</v>
      </c>
      <c r="D33" s="88">
        <v>0</v>
      </c>
    </row>
    <row r="34" spans="1:4" ht="24.75" customHeight="1">
      <c r="A34" s="65" t="s">
        <v>150</v>
      </c>
      <c r="B34" s="88">
        <v>0</v>
      </c>
      <c r="C34" s="65" t="s">
        <v>147</v>
      </c>
      <c r="D34" s="88">
        <v>0</v>
      </c>
    </row>
    <row r="35" spans="1:4" ht="24.75" customHeight="1">
      <c r="A35" s="65" t="s">
        <v>151</v>
      </c>
      <c r="B35" s="88">
        <f>B36+B39</f>
        <v>0</v>
      </c>
      <c r="C35" s="65" t="s">
        <v>152</v>
      </c>
      <c r="D35" s="88">
        <f>SUM(D36:D37)</f>
        <v>0</v>
      </c>
    </row>
    <row r="36" spans="1:4" ht="24.75" customHeight="1">
      <c r="A36" s="65" t="s">
        <v>153</v>
      </c>
      <c r="B36" s="88">
        <f>B37+B38</f>
        <v>0</v>
      </c>
      <c r="C36" s="65" t="s">
        <v>234</v>
      </c>
      <c r="D36" s="88">
        <v>0</v>
      </c>
    </row>
    <row r="37" spans="1:4" ht="24.75" customHeight="1">
      <c r="A37" s="65" t="s">
        <v>146</v>
      </c>
      <c r="B37" s="88">
        <v>0</v>
      </c>
      <c r="C37" s="65" t="s">
        <v>150</v>
      </c>
      <c r="D37" s="88">
        <v>0</v>
      </c>
    </row>
    <row r="38" spans="1:4" ht="24.75" customHeight="1">
      <c r="A38" s="65" t="s">
        <v>147</v>
      </c>
      <c r="B38" s="88">
        <v>0</v>
      </c>
      <c r="C38" s="65" t="s">
        <v>154</v>
      </c>
      <c r="D38" s="88">
        <f>SUM(D39:D40)</f>
        <v>0</v>
      </c>
    </row>
    <row r="39" spans="1:4" ht="24.75" customHeight="1">
      <c r="A39" s="65" t="s">
        <v>155</v>
      </c>
      <c r="B39" s="88">
        <f>B40+B41</f>
        <v>0</v>
      </c>
      <c r="C39" s="65" t="s">
        <v>234</v>
      </c>
      <c r="D39" s="88">
        <v>0</v>
      </c>
    </row>
    <row r="40" spans="1:4" ht="24.75" customHeight="1">
      <c r="A40" s="65" t="s">
        <v>234</v>
      </c>
      <c r="B40" s="88">
        <v>0</v>
      </c>
      <c r="C40" s="65" t="s">
        <v>150</v>
      </c>
      <c r="D40" s="88">
        <v>0</v>
      </c>
    </row>
    <row r="41" spans="1:4" ht="24.75" customHeight="1">
      <c r="A41" s="65" t="s">
        <v>150</v>
      </c>
      <c r="B41" s="88">
        <v>0</v>
      </c>
      <c r="C41" s="65" t="s">
        <v>156</v>
      </c>
      <c r="D41" s="88">
        <v>0</v>
      </c>
    </row>
    <row r="42" spans="1:4" ht="24.75" customHeight="1">
      <c r="A42" s="65" t="s">
        <v>157</v>
      </c>
      <c r="B42" s="88">
        <v>0</v>
      </c>
      <c r="C42" s="65" t="s">
        <v>158</v>
      </c>
      <c r="D42" s="88">
        <v>0</v>
      </c>
    </row>
    <row r="43" spans="1:4" ht="24.75" customHeight="1">
      <c r="A43" s="65" t="s">
        <v>159</v>
      </c>
      <c r="B43" s="88">
        <v>0</v>
      </c>
      <c r="C43" s="65"/>
      <c r="D43" s="88"/>
    </row>
    <row r="44" spans="1:4" ht="21.75" customHeight="1">
      <c r="A44" s="65"/>
      <c r="B44" s="88"/>
      <c r="C44" s="65"/>
      <c r="D44" s="88"/>
    </row>
    <row r="45" spans="1:4" s="60" customFormat="1" ht="25.5" customHeight="1">
      <c r="A45" s="61" t="s">
        <v>28</v>
      </c>
      <c r="B45" s="89">
        <f>B26+B28+B35</f>
        <v>1139.8168</v>
      </c>
      <c r="C45" s="61" t="s">
        <v>29</v>
      </c>
      <c r="D45" s="89">
        <f>D26+D28</f>
        <v>1139.82</v>
      </c>
    </row>
  </sheetData>
  <sheetProtection/>
  <mergeCells count="4">
    <mergeCell ref="A4:B4"/>
    <mergeCell ref="C4:D4"/>
    <mergeCell ref="A2:D2"/>
    <mergeCell ref="C3:D3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P14" sqref="P14"/>
    </sheetView>
  </sheetViews>
  <sheetFormatPr defaultColWidth="9.00390625" defaultRowHeight="14.25"/>
  <cols>
    <col min="1" max="16" width="9.625" style="5" customWidth="1"/>
    <col min="17" max="17" width="12.75390625" style="5" customWidth="1"/>
    <col min="18" max="16384" width="9.00390625" style="5" customWidth="1"/>
  </cols>
  <sheetData>
    <row r="1" ht="14.25">
      <c r="A1" s="5" t="s">
        <v>223</v>
      </c>
    </row>
    <row r="2" spans="1:17" s="6" customFormat="1" ht="28.5" customHeight="1">
      <c r="A2" s="95" t="s">
        <v>246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5:17" s="8" customFormat="1" ht="23.25" customHeight="1">
      <c r="O3" s="29" t="s">
        <v>105</v>
      </c>
      <c r="P3" s="29"/>
      <c r="Q3" s="29"/>
    </row>
    <row r="4" spans="1:17" s="59" customFormat="1" ht="27" customHeight="1">
      <c r="A4" s="115" t="s">
        <v>141</v>
      </c>
      <c r="B4" s="115" t="s">
        <v>161</v>
      </c>
      <c r="C4" s="115"/>
      <c r="D4" s="115"/>
      <c r="E4" s="115" t="s">
        <v>162</v>
      </c>
      <c r="F4" s="115"/>
      <c r="G4" s="115"/>
      <c r="H4" s="115" t="s">
        <v>163</v>
      </c>
      <c r="I4" s="115" t="s">
        <v>164</v>
      </c>
      <c r="J4" s="115" t="s">
        <v>165</v>
      </c>
      <c r="K4" s="115" t="s">
        <v>166</v>
      </c>
      <c r="L4" s="115" t="s">
        <v>167</v>
      </c>
      <c r="M4" s="115"/>
      <c r="N4" s="115"/>
      <c r="O4" s="115" t="s">
        <v>168</v>
      </c>
      <c r="P4" s="115" t="s">
        <v>169</v>
      </c>
      <c r="Q4" s="58"/>
    </row>
    <row r="5" spans="1:17" s="59" customFormat="1" ht="24.75" customHeight="1">
      <c r="A5" s="115"/>
      <c r="B5" s="115" t="s">
        <v>6</v>
      </c>
      <c r="C5" s="115" t="s">
        <v>170</v>
      </c>
      <c r="D5" s="115" t="s">
        <v>171</v>
      </c>
      <c r="E5" s="115" t="s">
        <v>6</v>
      </c>
      <c r="F5" s="62" t="s">
        <v>172</v>
      </c>
      <c r="G5" s="62"/>
      <c r="H5" s="115"/>
      <c r="I5" s="115"/>
      <c r="J5" s="115"/>
      <c r="K5" s="115"/>
      <c r="L5" s="115" t="s">
        <v>6</v>
      </c>
      <c r="M5" s="115" t="s">
        <v>224</v>
      </c>
      <c r="N5" s="115" t="s">
        <v>173</v>
      </c>
      <c r="O5" s="115"/>
      <c r="P5" s="115"/>
      <c r="Q5" s="58"/>
    </row>
    <row r="6" spans="1:17" s="60" customFormat="1" ht="54.75" customHeight="1">
      <c r="A6" s="115"/>
      <c r="B6" s="115"/>
      <c r="C6" s="115"/>
      <c r="D6" s="115"/>
      <c r="E6" s="115"/>
      <c r="F6" s="61" t="s">
        <v>174</v>
      </c>
      <c r="G6" s="61" t="s">
        <v>109</v>
      </c>
      <c r="H6" s="115"/>
      <c r="I6" s="115"/>
      <c r="J6" s="115"/>
      <c r="K6" s="115"/>
      <c r="L6" s="115"/>
      <c r="M6" s="115"/>
      <c r="N6" s="115"/>
      <c r="O6" s="115"/>
      <c r="P6" s="115"/>
      <c r="Q6" s="58"/>
    </row>
    <row r="7" spans="1:17" s="31" customFormat="1" ht="45.75" customHeight="1">
      <c r="A7" s="92">
        <v>1139.8168</v>
      </c>
      <c r="B7" s="92">
        <v>1139.8168</v>
      </c>
      <c r="C7" s="92">
        <v>1139.8168</v>
      </c>
      <c r="D7" s="92">
        <v>0</v>
      </c>
      <c r="E7" s="92">
        <f>F7+G7</f>
        <v>0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  <c r="O7" s="92">
        <v>0</v>
      </c>
      <c r="P7" s="92">
        <v>0</v>
      </c>
      <c r="Q7" s="30"/>
    </row>
  </sheetData>
  <sheetProtection/>
  <mergeCells count="18">
    <mergeCell ref="A2:Q2"/>
    <mergeCell ref="N5:N6"/>
    <mergeCell ref="K4:K6"/>
    <mergeCell ref="L4:N4"/>
    <mergeCell ref="O4:O6"/>
    <mergeCell ref="P4:P6"/>
    <mergeCell ref="L5:L6"/>
    <mergeCell ref="M5:M6"/>
    <mergeCell ref="A4:A6"/>
    <mergeCell ref="B4:D4"/>
    <mergeCell ref="E4:G4"/>
    <mergeCell ref="H4:H6"/>
    <mergeCell ref="I4:I6"/>
    <mergeCell ref="J4:J6"/>
    <mergeCell ref="B5:B6"/>
    <mergeCell ref="C5:C6"/>
    <mergeCell ref="D5:D6"/>
    <mergeCell ref="E5:E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2021-01-18T03:51:36Z</cp:lastPrinted>
  <dcterms:created xsi:type="dcterms:W3CDTF">2018-01-18T05:24:37Z</dcterms:created>
  <dcterms:modified xsi:type="dcterms:W3CDTF">2021-01-27T01:59:23Z</dcterms:modified>
  <cp:category/>
  <cp:version/>
  <cp:contentType/>
  <cp:contentStatus/>
</cp:coreProperties>
</file>