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firstSheet="1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<sst xmlns="http://schemas.openxmlformats.org/spreadsheetml/2006/main" count="421" uniqueCount="294">
  <si>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</si>
  <si>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</si>
  <si>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</si>
  <si>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</si>
  <si>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</si>
  <si>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</si>
  <si>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</si>
  <si>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</si>
  <si>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</si>
  <si>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</si>
  <si>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</si>
  <si>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</si>
  <si>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</si>
  <si>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</si>
  <si>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</si>
  <si>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</si>
  <si>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0.00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</si>
  <si>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</si>
  <si>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</si>
  <si>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</si>
  <si>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</si>
  <si>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</si>
  <si>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</si>
  <si>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</si>
  <si>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</si>
  <si>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</si>
  <si>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</si>
  <si>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</si>
  <si>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</si>
  <si>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</si>
  <si>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</si>
  <si>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</si>
  <si>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</si>
  <si>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</si>
  <si>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</si>
  <si>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</si>
  <si>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</si>
  <si>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</si>
  <si>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</si>
  <si>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</si>
  <si>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</si>
  <si>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</si>
  <si>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</si>
  <si>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</si>
  <si>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</si>
  <si>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</si>
  <si>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</si>
  <si>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</si>
  <si>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</si>
  <si>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</si>
  <si>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</si>
  <si>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</si>
  <si>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</si>
  <si>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</si>
  <si>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</si>
  <si>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</si>
  <si>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</si>
  <si>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2080502</t>
  </si>
  <si>
    <t>2080502-事业单位离退休</t>
  </si>
  <si>
    <t>　　2080505</t>
  </si>
  <si>
    <t>2080505-机关事业单位基本养老保险缴费支出</t>
  </si>
  <si>
    <t>　　2080506</t>
  </si>
  <si>
    <t>2080506-机关事业单位职业年金缴费支出</t>
  </si>
  <si>
    <t>2080799-其他就业补助支出</t>
  </si>
  <si>
    <t>　　2101102</t>
  </si>
  <si>
    <t>2101102-事业单位医疗</t>
  </si>
  <si>
    <t>　　2101103</t>
  </si>
  <si>
    <t>2101103-公务员医疗补助</t>
  </si>
  <si>
    <t>　　2110402</t>
  </si>
  <si>
    <t>2110402-农村环境保护</t>
  </si>
  <si>
    <t>　　2120104</t>
  </si>
  <si>
    <t>2120104-城管执法</t>
  </si>
  <si>
    <t>　　2120199</t>
  </si>
  <si>
    <t>2120199-其他城乡社区管理事务支出</t>
  </si>
  <si>
    <t>　　2210201</t>
  </si>
  <si>
    <t>2210201-住房公积金</t>
  </si>
  <si>
    <t>　　2210203</t>
  </si>
  <si>
    <t>2210203-购房补贴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</si>
  <si>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</si>
  <si>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</si>
  <si>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</si>
  <si>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</si>
  <si>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</si>
  <si>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</si>
  <si>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</si>
  <si>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</si>
  <si>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</si>
  <si>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2377.22</t>
  </si>
  <si>
    <t>411</t>
  </si>
  <si>
    <t>盐池县城市管理综合执法大队</t>
  </si>
  <si>
    <t>　411001</t>
  </si>
  <si>
    <t>　盐池县城市管理综合执法大队本级</t>
  </si>
  <si>
    <t>　　208</t>
  </si>
  <si>
    <t>　　社会保障和就业支出</t>
  </si>
  <si>
    <t>　　　20805</t>
  </si>
  <si>
    <t>　　　行政事业单位养老支出</t>
  </si>
  <si>
    <t>　　　　2080502</t>
  </si>
  <si>
    <t>　　　　事业单位离退休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</si>
  <si>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</si>
  <si>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</si>
  <si>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</si>
  <si>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</si>
  <si>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20807</t>
  </si>
  <si>
    <t>　　　就业补助</t>
  </si>
  <si>
    <t>　　　　2080799</t>
  </si>
  <si>
    <t>　　　　其他就业补助支出</t>
  </si>
  <si>
    <t>　　210</t>
  </si>
  <si>
    <t>　　卫生健康支出</t>
  </si>
  <si>
    <t>　　　21011</t>
  </si>
  <si>
    <t>　　　行政事业单位医疗</t>
  </si>
  <si>
    <t>　　　　2101102</t>
  </si>
  <si>
    <t>　　　　事业单位医疗</t>
  </si>
  <si>
    <t>　　　　2101103</t>
  </si>
  <si>
    <t>　　　　公务员医疗补助</t>
  </si>
  <si>
    <t>　　211</t>
  </si>
  <si>
    <t>　　　21104</t>
  </si>
  <si>
    <t>　　　　2110402</t>
  </si>
  <si>
    <t>　　212</t>
  </si>
  <si>
    <t>　　　21201</t>
  </si>
  <si>
    <t>　　　　2120104</t>
  </si>
  <si>
    <t>　　　　2120199</t>
  </si>
  <si>
    <t>　　　　其他城乡社区管理事务支出</t>
  </si>
  <si>
    <t>　　221</t>
  </si>
  <si>
    <t>　　住房保障支出</t>
  </si>
  <si>
    <t>　　　22102</t>
  </si>
  <si>
    <t>　　　住房改革支出</t>
  </si>
  <si>
    <t>　　　　2210201</t>
  </si>
  <si>
    <t>　　　　住房公积金</t>
  </si>
  <si>
    <t>　　　　2210203</t>
  </si>
  <si>
    <t>　　　　购房补贴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</si>
  <si>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</si>
  <si>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</si>
  <si>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</si>
  <si>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</si>
  <si>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</si>
  <si>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</si>
  <si>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</si>
  <si>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　　301</t>
  </si>
  <si>
    <t>　　工资福利支出</t>
  </si>
  <si>
    <t>　　　30101</t>
  </si>
  <si>
    <t>　　　基本工资</t>
  </si>
  <si>
    <t>　　　30102</t>
  </si>
  <si>
    <t>　　　津贴补贴</t>
  </si>
  <si>
    <t>　　　30103</t>
  </si>
  <si>
    <t>　　　奖金</t>
  </si>
  <si>
    <t>　　　30107</t>
  </si>
  <si>
    <t>　　　绩效工资</t>
  </si>
  <si>
    <t>　　　30108</t>
  </si>
  <si>
    <t>　　　机关事业单位基本养老保险缴费</t>
  </si>
  <si>
    <t>　　　30109</t>
  </si>
  <si>
    <t>　　　职业年金缴费</t>
  </si>
  <si>
    <t>　　　30110</t>
  </si>
  <si>
    <t>　　　职工基本医疗保险缴费</t>
  </si>
  <si>
    <t>　　　30111</t>
  </si>
  <si>
    <t>　　　公务员医疗补助缴费</t>
  </si>
  <si>
    <t>　　　30112</t>
  </si>
  <si>
    <t>　　　其他社会保障缴费</t>
  </si>
  <si>
    <t>　　　30113</t>
  </si>
  <si>
    <t>　　　住房公积金</t>
  </si>
  <si>
    <t>　　　30199</t>
  </si>
  <si>
    <t>　　　其他工资福利支出</t>
  </si>
  <si>
    <t>　　302</t>
  </si>
  <si>
    <t>　　商品和服务支出</t>
  </si>
  <si>
    <t>　　　30231</t>
  </si>
  <si>
    <t>　　　公务用车运行维护费</t>
  </si>
  <si>
    <t>　　　30299</t>
  </si>
  <si>
    <t>　　　其他商品和服务支出</t>
  </si>
  <si>
    <t>　　303</t>
  </si>
  <si>
    <t>　　对个人和家庭的补助</t>
  </si>
  <si>
    <t>　　　30302</t>
  </si>
  <si>
    <t>　　　退休费</t>
  </si>
  <si>
    <t>　　　30305</t>
  </si>
  <si>
    <t>　　　生活补助</t>
  </si>
  <si>
    <t>　　　30307</t>
  </si>
  <si>
    <t>　　　医疗费补助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</si>
  <si>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</si>
  <si>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</si>
  <si>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</si>
  <si>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</si>
  <si>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</si>
  <si>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</si>
  <si>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</si>
  <si>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公务接待费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</si>
  <si>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</si>
  <si>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</si>
  <si>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</si>
  <si>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</si>
  <si>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</si>
  <si>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</si>
  <si>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</si>
  <si>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</si>
  <si>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</si>
  <si>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</si>
  <si>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</si>
  <si>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</si>
  <si>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</si>
  <si>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</si>
  <si>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</si>
  <si>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</si>
  <si>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</si>
  <si>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</si>
  <si>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</si>
  <si>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</si>
  <si>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</si>
  <si>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</si>
  <si>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</si>
  <si>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</si>
  <si>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</si>
  <si>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</si>
  <si>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</si>
  <si>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</si>
  <si>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</si>
  <si>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</si>
  <si>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</si>
  <si>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</si>
  <si>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</si>
  <si>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</si>
  <si>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</si>
  <si>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</si>
  <si>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</si>
  <si>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</si>
  <si>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</si>
  <si>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</si>
  <si>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</si>
  <si>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</si>
  <si>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</si>
  <si>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</si>
  <si>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</si>
  <si>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</si>
  <si>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</si>
  <si>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</si>
  <si>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</si>
  <si>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</si>
  <si>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</si>
  <si>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</si>
  <si>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</si>
  <si>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</si>
  <si>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</si>
  <si>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</si>
  <si>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</si>
  <si>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</si>
  <si>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</si>
  <si>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</si>
  <si>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</si>
  <si>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</si>
  <si>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</si>
  <si>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</si>
  <si>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</si>
  <si>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</si>
  <si>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</si>
  <si>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</si>
  <si>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</si>
  <si>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</si>
  <si>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</si>
  <si>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</si>
  <si>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</si>
  <si>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</si>
  <si>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</si>
  <si>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</si>
  <si>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</si>
  <si>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</si>
  <si>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</si>
  <si>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</si>
  <si>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</si>
  <si>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</si>
  <si>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</si>
  <si>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</si>
  <si>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</si>
  <si>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</si>
  <si>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</si>
  <si>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</si>
  <si>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</si>
  <si>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</si>
  <si>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</si>
  <si>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</si>
  <si>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</si>
  <si>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</si>
  <si>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</si>
  <si>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</si>
  <si>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</si>
  <si>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</si>
  <si>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</si>
  <si>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</si>
  <si>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</si>
  <si>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>农村环境保护</t>
  </si>
  <si>
    <t>劳务费</t>
  </si>
  <si>
    <t>否</t>
  </si>
  <si>
    <t>-</t>
  </si>
  <si>
    <t>　　节能环保支出</t>
  </si>
  <si>
    <t>　　　自然生态保护</t>
  </si>
  <si>
    <t>　　　　农村环境保护</t>
  </si>
  <si>
    <t>　　城乡社区支出</t>
  </si>
  <si>
    <t>　　　城乡社区管理事务</t>
  </si>
  <si>
    <t>　　　　城管执法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</si>
</sst>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;[Red]0.00"/>
    <numFmt numFmtId="179" formatCode="0;[Red]0"/>
  </numFmts>
  <fonts count="67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7" fillId="0" borderId="10" xfId="41" applyNumberFormat="1" applyFont="1" applyBorder="1" applyAlignment="1" applyProtection="1">
      <alignment horizontal="center" vertical="center" wrapText="1"/>
      <protection/>
    </xf>
    <xf numFmtId="0" fontId="57" fillId="0" borderId="10" xfId="41" applyFont="1" applyBorder="1" applyAlignment="1" applyProtection="1">
      <alignment horizontal="center" vertical="center" wrapText="1"/>
      <protection/>
    </xf>
    <xf numFmtId="0" fontId="57" fillId="0" borderId="11" xfId="41" applyFont="1" applyBorder="1" applyAlignment="1" applyProtection="1">
      <alignment vertical="center" wrapText="1"/>
      <protection/>
    </xf>
    <xf numFmtId="0" fontId="57" fillId="0" borderId="12" xfId="41" applyFont="1" applyBorder="1" applyAlignment="1" applyProtection="1">
      <alignment vertical="center" wrapText="1"/>
      <protection/>
    </xf>
    <xf numFmtId="176" fontId="57" fillId="0" borderId="12" xfId="41" applyNumberFormat="1" applyFont="1" applyBorder="1" applyAlignment="1" applyProtection="1">
      <alignment vertical="center" wrapText="1"/>
      <protection/>
    </xf>
    <xf numFmtId="0" fontId="55" fillId="0" borderId="0" xfId="0" applyNumberFormat="1" applyFont="1" applyAlignment="1">
      <alignment vertical="center"/>
    </xf>
    <xf numFmtId="0" fontId="13" fillId="0" borderId="10" xfId="41" applyNumberFormat="1" applyFont="1" applyBorder="1" applyAlignment="1" applyProtection="1">
      <alignment horizontal="center" vertical="center" wrapText="1"/>
      <protection/>
    </xf>
    <xf numFmtId="0" fontId="57" fillId="0" borderId="13" xfId="41" applyNumberFormat="1" applyFont="1" applyBorder="1" applyAlignment="1" applyProtection="1">
      <alignment horizontal="right" vertical="center" wrapText="1"/>
      <protection/>
    </xf>
    <xf numFmtId="0" fontId="57" fillId="0" borderId="10" xfId="41" applyNumberFormat="1" applyFont="1" applyBorder="1" applyAlignment="1" applyProtection="1">
      <alignment horizontal="right" vertical="center" wrapText="1"/>
      <protection/>
    </xf>
    <xf numFmtId="176" fontId="57" fillId="0" borderId="10" xfId="41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61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62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3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2" fillId="0" borderId="10" xfId="0" applyNumberFormat="1" applyFont="1" applyFill="1" applyBorder="1" applyAlignment="1">
      <alignment horizontal="right" vertical="center" wrapText="1"/>
    </xf>
    <xf numFmtId="0" fontId="63" fillId="0" borderId="15" xfId="0" applyNumberFormat="1" applyFont="1" applyFill="1" applyBorder="1" applyAlignment="1">
      <alignment horizontal="right" vertical="center" wrapText="1"/>
    </xf>
    <xf numFmtId="10" fontId="63" fillId="0" borderId="10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 applyProtection="1">
      <alignment vertical="center"/>
      <protection/>
    </xf>
    <xf numFmtId="177" fontId="1" fillId="0" borderId="12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0" fontId="62" fillId="0" borderId="10" xfId="0" applyNumberFormat="1" applyFont="1" applyFill="1" applyBorder="1" applyAlignment="1">
      <alignment vertical="center" wrapText="1"/>
    </xf>
    <xf numFmtId="10" fontId="63" fillId="0" borderId="10" xfId="0" applyNumberFormat="1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right" vertical="center"/>
    </xf>
    <xf numFmtId="0" fontId="6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78" fontId="63" fillId="0" borderId="10" xfId="0" applyNumberFormat="1" applyFont="1" applyFill="1" applyBorder="1" applyAlignment="1">
      <alignment horizontal="left" vertical="center"/>
    </xf>
    <xf numFmtId="178" fontId="63" fillId="0" borderId="10" xfId="0" applyNumberFormat="1" applyFont="1" applyFill="1" applyBorder="1" applyAlignment="1">
      <alignment vertical="center" wrapText="1"/>
    </xf>
    <xf numFmtId="179" fontId="63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176" fontId="13" fillId="0" borderId="12" xfId="0" applyNumberFormat="1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horizontal="left" vertical="center" wrapText="1"/>
    </xf>
    <xf numFmtId="176" fontId="57" fillId="0" borderId="12" xfId="0" applyNumberFormat="1" applyFont="1" applyFill="1" applyBorder="1" applyAlignment="1">
      <alignment horizontal="right" vertical="center" wrapText="1"/>
    </xf>
    <xf numFmtId="176" fontId="59" fillId="0" borderId="0" xfId="0" applyNumberFormat="1" applyFont="1" applyFill="1" applyAlignment="1">
      <alignment vertical="center"/>
    </xf>
    <xf numFmtId="0" fontId="1" fillId="0" borderId="12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176" fontId="13" fillId="0" borderId="12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left" vertical="center" wrapText="1"/>
    </xf>
    <xf numFmtId="176" fontId="57" fillId="0" borderId="16" xfId="0" applyNumberFormat="1" applyFont="1" applyFill="1" applyBorder="1" applyAlignment="1">
      <alignment horizontal="right" vertical="center" wrapText="1"/>
    </xf>
    <xf numFmtId="0" fontId="57" fillId="0" borderId="16" xfId="0" applyFont="1" applyFill="1" applyBorder="1" applyAlignment="1">
      <alignment horizontal="left" vertical="center" wrapText="1"/>
    </xf>
    <xf numFmtId="176" fontId="57" fillId="0" borderId="17" xfId="0" applyNumberFormat="1" applyFont="1" applyFill="1" applyBorder="1" applyAlignment="1">
      <alignment horizontal="right" vertical="center" wrapText="1"/>
    </xf>
    <xf numFmtId="176" fontId="57" fillId="0" borderId="1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62" fillId="0" borderId="18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5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3" fillId="0" borderId="10" xfId="41" applyNumberFormat="1" applyFont="1" applyBorder="1" applyAlignment="1" applyProtection="1">
      <alignment horizontal="center" vertical="center" wrapText="1"/>
      <protection/>
    </xf>
    <xf numFmtId="0" fontId="13" fillId="0" borderId="18" xfId="41" applyNumberFormat="1" applyFont="1" applyBorder="1" applyAlignment="1" applyProtection="1">
      <alignment horizontal="center" vertical="center" wrapText="1"/>
      <protection/>
    </xf>
    <xf numFmtId="0" fontId="13" fillId="0" borderId="20" xfId="41" applyNumberFormat="1" applyFont="1" applyBorder="1" applyAlignment="1" applyProtection="1">
      <alignment horizontal="center" vertical="center" wrapText="1"/>
      <protection/>
    </xf>
    <xf numFmtId="0" fontId="13" fillId="0" borderId="15" xfId="41" applyNumberFormat="1" applyFont="1" applyBorder="1" applyAlignment="1" applyProtection="1">
      <alignment horizontal="center" vertical="center" wrapText="1"/>
      <protection/>
    </xf>
    <xf numFmtId="0" fontId="13" fillId="0" borderId="16" xfId="41" applyFont="1" applyBorder="1" applyAlignment="1" applyProtection="1">
      <alignment horizontal="center" vertical="center" wrapText="1"/>
      <protection/>
    </xf>
    <xf numFmtId="0" fontId="13" fillId="0" borderId="22" xfId="41" applyFont="1" applyBorder="1" applyAlignment="1" applyProtection="1">
      <alignment horizontal="center" vertical="center" wrapText="1"/>
      <protection/>
    </xf>
    <xf numFmtId="0" fontId="13" fillId="0" borderId="12" xfId="41" applyFont="1" applyBorder="1" applyAlignment="1" applyProtection="1">
      <alignment horizontal="center" vertical="center" wrapText="1"/>
      <protection/>
    </xf>
    <xf numFmtId="0" fontId="13" fillId="0" borderId="13" xfId="41" applyNumberFormat="1" applyFont="1" applyBorder="1" applyAlignment="1" applyProtection="1">
      <alignment horizontal="center" vertical="center" wrapText="1"/>
      <protection/>
    </xf>
    <xf numFmtId="0" fontId="13" fillId="0" borderId="14" xfId="41" applyNumberFormat="1" applyFont="1" applyBorder="1" applyAlignment="1" applyProtection="1">
      <alignment horizontal="center" vertical="center" wrapText="1"/>
      <protection/>
    </xf>
    <xf numFmtId="0" fontId="13" fillId="0" borderId="19" xfId="41" applyNumberFormat="1" applyFont="1" applyBorder="1" applyAlignment="1" applyProtection="1">
      <alignment horizontal="center" vertical="center" wrapText="1"/>
      <protection/>
    </xf>
    <xf numFmtId="0" fontId="13" fillId="0" borderId="23" xfId="41" applyNumberFormat="1" applyFont="1" applyBorder="1" applyAlignment="1" applyProtection="1">
      <alignment horizontal="center" vertical="center" wrapText="1"/>
      <protection/>
    </xf>
    <xf numFmtId="176" fontId="0" fillId="0" borderId="0" xfId="0" applyNumberFormat="1" applyFill="1" applyAlignment="1">
      <alignment horizontal="right" vertical="center"/>
    </xf>
    <xf numFmtId="176" fontId="59" fillId="0" borderId="0" xfId="0" applyNumberFormat="1" applyFont="1" applyFill="1" applyAlignment="1">
      <alignment horizontal="right" vertical="center"/>
    </xf>
    <xf numFmtId="176" fontId="13" fillId="0" borderId="16" xfId="0" applyNumberFormat="1" applyFont="1" applyFill="1" applyBorder="1" applyAlignment="1">
      <alignment horizontal="center" vertical="center" wrapText="1"/>
    </xf>
    <xf numFmtId="176" fontId="13" fillId="0" borderId="24" xfId="0" applyNumberFormat="1" applyFont="1" applyFill="1" applyBorder="1" applyAlignment="1">
      <alignment horizontal="center" vertical="center" wrapText="1"/>
    </xf>
    <xf numFmtId="176" fontId="13" fillId="0" borderId="13" xfId="0" applyNumberFormat="1" applyFont="1" applyFill="1" applyBorder="1" applyAlignment="1">
      <alignment horizontal="right" vertical="center" wrapText="1"/>
    </xf>
    <xf numFmtId="176" fontId="13" fillId="0" borderId="12" xfId="0" applyNumberFormat="1" applyFont="1" applyFill="1" applyBorder="1" applyAlignment="1">
      <alignment horizontal="center" vertical="center" wrapText="1"/>
    </xf>
    <xf numFmtId="176" fontId="13" fillId="0" borderId="12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right" vertical="center" wrapText="1"/>
    </xf>
    <xf numFmtId="0" fontId="62" fillId="0" borderId="10" xfId="0" applyFont="1" applyFill="1" applyBorder="1" applyAlignment="1">
      <alignment vertical="center"/>
    </xf>
    <xf numFmtId="176" fontId="62" fillId="0" borderId="10" xfId="0" applyNumberFormat="1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176" fontId="63" fillId="0" borderId="10" xfId="0" applyNumberFormat="1" applyFont="1" applyFill="1" applyBorder="1" applyAlignment="1">
      <alignment vertical="center"/>
    </xf>
    <xf numFmtId="178" fontId="63" fillId="0" borderId="10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11" fillId="0" borderId="12" xfId="0" applyNumberFormat="1" applyFont="1" applyFill="1" applyBorder="1" applyAlignment="1" applyProtection="1">
      <alignment horizontal="right" vertical="center"/>
      <protection/>
    </xf>
    <xf numFmtId="176" fontId="62" fillId="0" borderId="10" xfId="0" applyNumberFormat="1" applyFont="1" applyFill="1" applyBorder="1" applyAlignment="1">
      <alignment horizontal="right" vertical="center" wrapText="1"/>
    </xf>
    <xf numFmtId="176" fontId="63" fillId="0" borderId="10" xfId="0" applyNumberFormat="1" applyFont="1" applyFill="1" applyBorder="1" applyAlignment="1">
      <alignment horizontal="right" vertical="center" wrapText="1"/>
    </xf>
    <xf numFmtId="176" fontId="63" fillId="0" borderId="15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176" fontId="65" fillId="0" borderId="10" xfId="0" applyNumberFormat="1" applyFont="1" applyFill="1" applyBorder="1" applyAlignment="1">
      <alignment horizontal="right" vertical="center" wrapText="1"/>
    </xf>
    <xf numFmtId="176" fontId="65" fillId="0" borderId="15" xfId="0" applyNumberFormat="1" applyFont="1" applyFill="1" applyBorder="1" applyAlignment="1">
      <alignment horizontal="right" vertical="center" wrapText="1"/>
    </xf>
    <xf numFmtId="10" fontId="65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10" fillId="0" borderId="12" xfId="0" applyNumberFormat="1" applyFont="1" applyFill="1" applyBorder="1" applyAlignment="1" applyProtection="1">
      <alignment horizontal="right" vertical="center"/>
      <protection/>
    </xf>
    <xf numFmtId="10" fontId="65" fillId="0" borderId="10" xfId="0" applyNumberFormat="1" applyFont="1" applyFill="1" applyBorder="1" applyAlignment="1">
      <alignment horizontal="right" vertical="center" wrapText="1"/>
    </xf>
    <xf numFmtId="10" fontId="63" fillId="0" borderId="1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/>
    </xf>
    <xf numFmtId="176" fontId="66" fillId="0" borderId="10" xfId="0" applyNumberFormat="1" applyFont="1" applyFill="1" applyBorder="1" applyAlignment="1">
      <alignment horizontal="right" vertical="center" wrapText="1"/>
    </xf>
    <xf numFmtId="176" fontId="66" fillId="0" borderId="10" xfId="0" applyNumberFormat="1" applyFont="1" applyBorder="1" applyAlignment="1">
      <alignment horizontal="right" vertical="center" wrapText="1"/>
    </xf>
    <xf numFmtId="176" fontId="59" fillId="0" borderId="0" xfId="0" applyNumberFormat="1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80030001.xlsx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9" sqref="F9"/>
    </sheetView>
  </sheetViews>
  <sheetFormatPr defaultColWidth="8.75390625" defaultRowHeight="14.25"/>
  <cols>
    <col min="1" max="1" width="2.875" style="0" customWidth="1"/>
    <col min="2" max="10" width="8.75390625" style="0" customWidth="1"/>
    <col min="11" max="11" width="16.125" style="0" customWidth="1"/>
    <col min="12" max="13" width="8.75390625" style="0" customWidth="1"/>
    <col min="14" max="14" width="15.00390625" style="0" customWidth="1"/>
  </cols>
  <sheetData>
    <row r="1" spans="2:10" ht="147" customHeight="1">
      <c r="B1" s="94"/>
      <c r="C1" s="94"/>
      <c r="D1" s="94"/>
      <c r="E1" s="94"/>
      <c r="F1" s="94"/>
      <c r="G1" s="94"/>
      <c r="H1" s="94"/>
      <c r="I1" s="94"/>
      <c r="J1" s="94"/>
    </row>
    <row r="2" spans="2:10" ht="164.25" customHeight="1">
      <c r="B2" s="95" t="s">
        <v>0</v>
      </c>
      <c r="C2" s="96"/>
      <c r="D2" s="96"/>
      <c r="E2" s="96"/>
      <c r="F2" s="96"/>
      <c r="G2" s="96"/>
      <c r="H2" s="96"/>
      <c r="I2" s="96"/>
      <c r="J2" s="97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25" sqref="I25"/>
    </sheetView>
  </sheetViews>
  <sheetFormatPr defaultColWidth="8.75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262</v>
      </c>
    </row>
    <row r="2" spans="1:9" s="1" customFormat="1" ht="36.75" customHeight="1">
      <c r="A2" s="113" t="s">
        <v>263</v>
      </c>
      <c r="B2" s="113"/>
      <c r="C2" s="113"/>
      <c r="D2" s="113"/>
      <c r="E2" s="113"/>
      <c r="F2" s="113"/>
      <c r="G2" s="113"/>
      <c r="H2" s="113"/>
      <c r="I2" s="113"/>
    </row>
    <row r="3" ht="27" customHeight="1">
      <c r="I3" t="s">
        <v>3</v>
      </c>
    </row>
    <row r="5" spans="1:9" s="17" customFormat="1" ht="39" customHeight="1">
      <c r="A5" s="18" t="s">
        <v>226</v>
      </c>
      <c r="B5" s="18" t="s">
        <v>264</v>
      </c>
      <c r="C5" s="18" t="s">
        <v>265</v>
      </c>
      <c r="D5" s="18" t="s">
        <v>266</v>
      </c>
      <c r="E5" s="19" t="s">
        <v>267</v>
      </c>
      <c r="F5" s="19" t="s">
        <v>268</v>
      </c>
      <c r="G5" s="19" t="s">
        <v>269</v>
      </c>
      <c r="H5" s="19" t="s">
        <v>270</v>
      </c>
      <c r="I5" s="19" t="s">
        <v>271</v>
      </c>
    </row>
    <row r="6" spans="1:9" s="174" customFormat="1" ht="24.75" customHeight="1">
      <c r="A6" s="172">
        <f>SUM(B6:I6)</f>
        <v>2772.01</v>
      </c>
      <c r="B6" s="173">
        <v>0</v>
      </c>
      <c r="C6" s="173">
        <v>2772.01</v>
      </c>
      <c r="D6" s="173">
        <v>0</v>
      </c>
      <c r="E6" s="173">
        <v>0</v>
      </c>
      <c r="F6" s="173">
        <v>0</v>
      </c>
      <c r="G6" s="173">
        <v>0</v>
      </c>
      <c r="H6" s="173">
        <v>0</v>
      </c>
      <c r="I6" s="173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A1">
      <selection activeCell="I24" sqref="I24"/>
    </sheetView>
  </sheetViews>
  <sheetFormatPr defaultColWidth="8.75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272</v>
      </c>
    </row>
    <row r="2" spans="1:27" s="1" customFormat="1" ht="32.25" customHeight="1">
      <c r="A2" s="124" t="s">
        <v>273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6"/>
      <c r="Z2" s="16"/>
      <c r="AA2" s="16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5" t="s">
        <v>3</v>
      </c>
      <c r="X3" s="125"/>
      <c r="Y3" s="125"/>
      <c r="Z3" s="125"/>
    </row>
    <row r="4" spans="1:24" s="3" customFormat="1" ht="21.75" customHeight="1">
      <c r="A4" s="132" t="s">
        <v>274</v>
      </c>
      <c r="B4" s="132"/>
      <c r="C4" s="132" t="s">
        <v>275</v>
      </c>
      <c r="D4" s="132"/>
      <c r="E4" s="132" t="s">
        <v>276</v>
      </c>
      <c r="F4" s="132" t="s">
        <v>277</v>
      </c>
      <c r="G4" s="132" t="s">
        <v>278</v>
      </c>
      <c r="H4" s="132" t="s">
        <v>279</v>
      </c>
      <c r="I4" s="133" t="s">
        <v>136</v>
      </c>
      <c r="J4" s="126" t="s">
        <v>280</v>
      </c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34" t="s">
        <v>281</v>
      </c>
    </row>
    <row r="5" spans="1:24" s="3" customFormat="1" ht="21.75" customHeight="1">
      <c r="A5" s="132"/>
      <c r="B5" s="132"/>
      <c r="C5" s="132"/>
      <c r="D5" s="132"/>
      <c r="E5" s="132"/>
      <c r="F5" s="132"/>
      <c r="G5" s="132"/>
      <c r="H5" s="132"/>
      <c r="I5" s="133"/>
      <c r="J5" s="127" t="s">
        <v>282</v>
      </c>
      <c r="K5" s="128"/>
      <c r="L5" s="128"/>
      <c r="M5" s="128"/>
      <c r="N5" s="128"/>
      <c r="O5" s="128"/>
      <c r="P5" s="129"/>
      <c r="Q5" s="127" t="s">
        <v>283</v>
      </c>
      <c r="R5" s="128"/>
      <c r="S5" s="128"/>
      <c r="T5" s="128"/>
      <c r="U5" s="128"/>
      <c r="V5" s="128"/>
      <c r="W5" s="129"/>
      <c r="X5" s="136"/>
    </row>
    <row r="6" spans="1:24" s="3" customFormat="1" ht="21.75" customHeight="1">
      <c r="A6" s="130" t="s">
        <v>51</v>
      </c>
      <c r="B6" s="130" t="s">
        <v>52</v>
      </c>
      <c r="C6" s="130" t="s">
        <v>51</v>
      </c>
      <c r="D6" s="130" t="s">
        <v>52</v>
      </c>
      <c r="E6" s="132"/>
      <c r="F6" s="132"/>
      <c r="G6" s="132"/>
      <c r="H6" s="132"/>
      <c r="I6" s="133"/>
      <c r="J6" s="134" t="s">
        <v>56</v>
      </c>
      <c r="K6" s="127" t="s">
        <v>10</v>
      </c>
      <c r="L6" s="128"/>
      <c r="M6" s="129"/>
      <c r="N6" s="127" t="s">
        <v>11</v>
      </c>
      <c r="O6" s="128"/>
      <c r="P6" s="129"/>
      <c r="Q6" s="134" t="s">
        <v>56</v>
      </c>
      <c r="R6" s="127" t="s">
        <v>10</v>
      </c>
      <c r="S6" s="128"/>
      <c r="T6" s="129"/>
      <c r="U6" s="127" t="s">
        <v>11</v>
      </c>
      <c r="V6" s="128"/>
      <c r="W6" s="129"/>
      <c r="X6" s="136"/>
    </row>
    <row r="7" spans="1:24" s="3" customFormat="1" ht="21.75" customHeight="1">
      <c r="A7" s="131"/>
      <c r="B7" s="131"/>
      <c r="C7" s="131"/>
      <c r="D7" s="131"/>
      <c r="E7" s="132"/>
      <c r="F7" s="132"/>
      <c r="G7" s="132"/>
      <c r="H7" s="132"/>
      <c r="I7" s="133"/>
      <c r="J7" s="135"/>
      <c r="K7" s="12" t="s">
        <v>9</v>
      </c>
      <c r="L7" s="12" t="s">
        <v>83</v>
      </c>
      <c r="M7" s="12" t="s">
        <v>84</v>
      </c>
      <c r="N7" s="12" t="s">
        <v>9</v>
      </c>
      <c r="O7" s="12" t="s">
        <v>83</v>
      </c>
      <c r="P7" s="12" t="s">
        <v>84</v>
      </c>
      <c r="Q7" s="135"/>
      <c r="R7" s="12" t="s">
        <v>9</v>
      </c>
      <c r="S7" s="12" t="s">
        <v>83</v>
      </c>
      <c r="T7" s="12" t="s">
        <v>84</v>
      </c>
      <c r="U7" s="12" t="s">
        <v>9</v>
      </c>
      <c r="V7" s="12" t="s">
        <v>83</v>
      </c>
      <c r="W7" s="12" t="s">
        <v>84</v>
      </c>
      <c r="X7" s="135"/>
    </row>
    <row r="8" spans="1:24" s="3" customFormat="1" ht="34.5" customHeight="1">
      <c r="A8" s="6">
        <v>2110402</v>
      </c>
      <c r="B8" s="6" t="s">
        <v>284</v>
      </c>
      <c r="C8" s="7">
        <v>30226</v>
      </c>
      <c r="D8" s="7" t="s">
        <v>285</v>
      </c>
      <c r="E8" s="8"/>
      <c r="F8" s="9"/>
      <c r="G8" s="9"/>
      <c r="H8" s="10" t="s">
        <v>286</v>
      </c>
      <c r="I8" s="13">
        <f>J8+Q8+X8</f>
        <v>2307.22</v>
      </c>
      <c r="J8" s="14">
        <f>K8+N8</f>
        <v>2307.22</v>
      </c>
      <c r="K8" s="15">
        <v>2307.22</v>
      </c>
      <c r="L8" s="15">
        <v>2307.22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4"/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13" sqref="C13"/>
    </sheetView>
  </sheetViews>
  <sheetFormatPr defaultColWidth="8.75390625" defaultRowHeight="14.25"/>
  <cols>
    <col min="1" max="1" width="33.75390625" style="25" customWidth="1"/>
    <col min="2" max="2" width="15.125" style="137" customWidth="1"/>
    <col min="3" max="3" width="30.125" style="25" customWidth="1"/>
    <col min="4" max="6" width="15.125" style="137" customWidth="1"/>
    <col min="7" max="32" width="9.00390625" style="25" bestFit="1" customWidth="1"/>
    <col min="33" max="16384" width="8.75390625" style="25" customWidth="1"/>
  </cols>
  <sheetData>
    <row r="1" ht="21" customHeight="1">
      <c r="A1" s="25" t="s">
        <v>1</v>
      </c>
    </row>
    <row r="2" spans="1:6" s="20" customFormat="1" ht="28.5" customHeight="1">
      <c r="A2" s="98" t="s">
        <v>2</v>
      </c>
      <c r="B2" s="98"/>
      <c r="C2" s="98"/>
      <c r="D2" s="98"/>
      <c r="E2" s="98"/>
      <c r="F2" s="98"/>
    </row>
    <row r="3" spans="2:6" s="21" customFormat="1" ht="17.25" customHeight="1">
      <c r="B3" s="138"/>
      <c r="C3" s="79"/>
      <c r="D3" s="138"/>
      <c r="E3" s="138"/>
      <c r="F3" s="138" t="s">
        <v>3</v>
      </c>
    </row>
    <row r="4" spans="1:6" s="23" customFormat="1" ht="17.25" customHeight="1">
      <c r="A4" s="99" t="s">
        <v>4</v>
      </c>
      <c r="B4" s="99"/>
      <c r="C4" s="99" t="s">
        <v>5</v>
      </c>
      <c r="D4" s="99"/>
      <c r="E4" s="99"/>
      <c r="F4" s="99"/>
    </row>
    <row r="5" spans="1:6" s="22" customFormat="1" ht="24.75" customHeight="1">
      <c r="A5" s="100" t="s">
        <v>6</v>
      </c>
      <c r="B5" s="139" t="s">
        <v>7</v>
      </c>
      <c r="C5" s="100" t="s">
        <v>8</v>
      </c>
      <c r="D5" s="142" t="s">
        <v>7</v>
      </c>
      <c r="E5" s="142"/>
      <c r="F5" s="142"/>
    </row>
    <row r="6" spans="1:6" s="22" customFormat="1" ht="27.75" customHeight="1">
      <c r="A6" s="100"/>
      <c r="B6" s="140"/>
      <c r="C6" s="100"/>
      <c r="D6" s="143" t="s">
        <v>9</v>
      </c>
      <c r="E6" s="143" t="s">
        <v>10</v>
      </c>
      <c r="F6" s="143" t="s">
        <v>11</v>
      </c>
    </row>
    <row r="7" spans="1:6" s="21" customFormat="1" ht="24.75" customHeight="1">
      <c r="A7" s="81" t="s">
        <v>12</v>
      </c>
      <c r="B7" s="82">
        <f>SUM(B8:B9)</f>
        <v>2772.01</v>
      </c>
      <c r="C7" s="81" t="s">
        <v>13</v>
      </c>
      <c r="D7" s="82">
        <f>SUM(D8:D28)</f>
        <v>2772.0099999999998</v>
      </c>
      <c r="E7" s="82">
        <f>SUM(E8:E28)</f>
        <v>2772.0099999999998</v>
      </c>
      <c r="F7" s="82">
        <v>0</v>
      </c>
    </row>
    <row r="8" spans="1:6" s="21" customFormat="1" ht="24.75" customHeight="1">
      <c r="A8" s="83" t="s">
        <v>14</v>
      </c>
      <c r="B8" s="84">
        <v>2772.01</v>
      </c>
      <c r="C8" s="83" t="s">
        <v>15</v>
      </c>
      <c r="D8" s="84">
        <v>0</v>
      </c>
      <c r="E8" s="84" t="s">
        <v>16</v>
      </c>
      <c r="F8" s="84">
        <v>0</v>
      </c>
    </row>
    <row r="9" spans="1:6" s="21" customFormat="1" ht="24.75" customHeight="1">
      <c r="A9" s="83" t="s">
        <v>17</v>
      </c>
      <c r="B9" s="84">
        <v>0</v>
      </c>
      <c r="C9" s="83" t="s">
        <v>18</v>
      </c>
      <c r="D9" s="84">
        <v>0</v>
      </c>
      <c r="E9" s="84" t="s">
        <v>16</v>
      </c>
      <c r="F9" s="84">
        <v>0</v>
      </c>
    </row>
    <row r="10" spans="1:6" s="21" customFormat="1" ht="24.75" customHeight="1">
      <c r="A10" s="83"/>
      <c r="B10" s="84"/>
      <c r="C10" s="83" t="s">
        <v>19</v>
      </c>
      <c r="D10" s="84">
        <v>0</v>
      </c>
      <c r="E10" s="84" t="s">
        <v>16</v>
      </c>
      <c r="F10" s="84">
        <v>0</v>
      </c>
    </row>
    <row r="11" spans="1:6" s="21" customFormat="1" ht="24.75" customHeight="1">
      <c r="A11" s="83"/>
      <c r="B11" s="84"/>
      <c r="C11" s="83" t="s">
        <v>20</v>
      </c>
      <c r="D11" s="84">
        <v>0</v>
      </c>
      <c r="E11" s="84" t="s">
        <v>16</v>
      </c>
      <c r="F11" s="84">
        <v>0</v>
      </c>
    </row>
    <row r="12" spans="1:6" s="21" customFormat="1" ht="24.75" customHeight="1">
      <c r="A12" s="83"/>
      <c r="B12" s="84"/>
      <c r="C12" s="83" t="s">
        <v>21</v>
      </c>
      <c r="D12" s="84">
        <v>0</v>
      </c>
      <c r="E12" s="84" t="s">
        <v>16</v>
      </c>
      <c r="F12" s="84">
        <v>0</v>
      </c>
    </row>
    <row r="13" spans="1:6" s="21" customFormat="1" ht="24.75" customHeight="1">
      <c r="A13" s="83"/>
      <c r="B13" s="84"/>
      <c r="C13" s="83" t="s">
        <v>22</v>
      </c>
      <c r="D13" s="84">
        <v>0</v>
      </c>
      <c r="E13" s="84" t="s">
        <v>16</v>
      </c>
      <c r="F13" s="84">
        <v>0</v>
      </c>
    </row>
    <row r="14" spans="1:6" s="21" customFormat="1" ht="24.75" customHeight="1">
      <c r="A14" s="83"/>
      <c r="B14" s="84"/>
      <c r="C14" s="83" t="s">
        <v>23</v>
      </c>
      <c r="D14" s="84">
        <v>0</v>
      </c>
      <c r="E14" s="84" t="s">
        <v>16</v>
      </c>
      <c r="F14" s="84">
        <v>0</v>
      </c>
    </row>
    <row r="15" spans="1:6" s="21" customFormat="1" ht="24.75" customHeight="1">
      <c r="A15" s="83"/>
      <c r="B15" s="84"/>
      <c r="C15" s="83" t="s">
        <v>24</v>
      </c>
      <c r="D15" s="84">
        <f>E15+F15</f>
        <v>45.94</v>
      </c>
      <c r="E15" s="84">
        <v>45.94</v>
      </c>
      <c r="F15" s="84">
        <v>0</v>
      </c>
    </row>
    <row r="16" spans="1:6" s="21" customFormat="1" ht="24.75" customHeight="1">
      <c r="A16" s="83"/>
      <c r="B16" s="84"/>
      <c r="C16" s="83" t="s">
        <v>25</v>
      </c>
      <c r="D16" s="84">
        <f>E16+F16</f>
        <v>22.75</v>
      </c>
      <c r="E16" s="84">
        <v>22.75</v>
      </c>
      <c r="F16" s="84">
        <v>0</v>
      </c>
    </row>
    <row r="17" spans="1:6" s="21" customFormat="1" ht="24.75" customHeight="1">
      <c r="A17" s="83"/>
      <c r="B17" s="84"/>
      <c r="C17" s="83" t="s">
        <v>26</v>
      </c>
      <c r="D17" s="84">
        <f>E17+F17</f>
        <v>2307.22</v>
      </c>
      <c r="E17" s="84">
        <v>2307.22</v>
      </c>
      <c r="F17" s="84">
        <v>0</v>
      </c>
    </row>
    <row r="18" spans="1:6" s="21" customFormat="1" ht="24.75" customHeight="1">
      <c r="A18" s="83"/>
      <c r="B18" s="84"/>
      <c r="C18" s="83" t="s">
        <v>27</v>
      </c>
      <c r="D18" s="84">
        <f>E18+F18</f>
        <v>361.08</v>
      </c>
      <c r="E18" s="84">
        <v>361.08</v>
      </c>
      <c r="F18" s="84">
        <v>0</v>
      </c>
    </row>
    <row r="19" spans="1:6" s="21" customFormat="1" ht="24.75" customHeight="1">
      <c r="A19" s="83"/>
      <c r="B19" s="84"/>
      <c r="C19" s="83" t="s">
        <v>28</v>
      </c>
      <c r="D19" s="84">
        <v>0</v>
      </c>
      <c r="E19" s="85">
        <v>0</v>
      </c>
      <c r="F19" s="84">
        <v>0</v>
      </c>
    </row>
    <row r="20" spans="1:6" s="21" customFormat="1" ht="24.75" customHeight="1">
      <c r="A20" s="83"/>
      <c r="B20" s="84"/>
      <c r="C20" s="83" t="s">
        <v>29</v>
      </c>
      <c r="D20" s="84">
        <v>0</v>
      </c>
      <c r="E20" s="84" t="s">
        <v>16</v>
      </c>
      <c r="F20" s="84">
        <v>0</v>
      </c>
    </row>
    <row r="21" spans="1:6" s="21" customFormat="1" ht="24.75" customHeight="1">
      <c r="A21" s="83"/>
      <c r="B21" s="84"/>
      <c r="C21" s="83" t="s">
        <v>30</v>
      </c>
      <c r="D21" s="84">
        <v>0</v>
      </c>
      <c r="E21" s="84" t="s">
        <v>16</v>
      </c>
      <c r="F21" s="84">
        <v>0</v>
      </c>
    </row>
    <row r="22" spans="1:6" s="21" customFormat="1" ht="24.75" customHeight="1">
      <c r="A22" s="83"/>
      <c r="B22" s="84"/>
      <c r="C22" s="83" t="s">
        <v>31</v>
      </c>
      <c r="D22" s="84">
        <v>0</v>
      </c>
      <c r="E22" s="84" t="s">
        <v>16</v>
      </c>
      <c r="F22" s="84">
        <v>0</v>
      </c>
    </row>
    <row r="23" spans="1:6" s="21" customFormat="1" ht="24.75" customHeight="1">
      <c r="A23" s="83"/>
      <c r="B23" s="84"/>
      <c r="C23" s="83" t="s">
        <v>32</v>
      </c>
      <c r="D23" s="84">
        <v>0</v>
      </c>
      <c r="E23" s="84" t="s">
        <v>16</v>
      </c>
      <c r="F23" s="84">
        <v>0</v>
      </c>
    </row>
    <row r="24" spans="1:6" s="21" customFormat="1" ht="24.75" customHeight="1">
      <c r="A24" s="83"/>
      <c r="B24" s="84"/>
      <c r="C24" s="83" t="s">
        <v>33</v>
      </c>
      <c r="D24" s="84">
        <v>0</v>
      </c>
      <c r="E24" s="84" t="s">
        <v>16</v>
      </c>
      <c r="F24" s="84">
        <v>0</v>
      </c>
    </row>
    <row r="25" spans="1:6" s="21" customFormat="1" ht="24.75" customHeight="1">
      <c r="A25" s="83"/>
      <c r="B25" s="84"/>
      <c r="C25" s="83" t="s">
        <v>34</v>
      </c>
      <c r="D25" s="84">
        <f>E25+F25</f>
        <v>35.02</v>
      </c>
      <c r="E25" s="84">
        <v>35.02</v>
      </c>
      <c r="F25" s="84">
        <v>0</v>
      </c>
    </row>
    <row r="26" spans="1:6" s="21" customFormat="1" ht="24.75" customHeight="1">
      <c r="A26" s="83"/>
      <c r="B26" s="84"/>
      <c r="C26" s="83" t="s">
        <v>35</v>
      </c>
      <c r="D26" s="84">
        <v>0</v>
      </c>
      <c r="E26" s="84">
        <v>0</v>
      </c>
      <c r="F26" s="84">
        <v>0</v>
      </c>
    </row>
    <row r="27" spans="1:6" s="21" customFormat="1" ht="24.75" customHeight="1">
      <c r="A27" s="83"/>
      <c r="B27" s="84"/>
      <c r="C27" s="86" t="s">
        <v>36</v>
      </c>
      <c r="D27" s="84">
        <v>0</v>
      </c>
      <c r="E27" s="84">
        <v>0</v>
      </c>
      <c r="F27" s="84">
        <v>0</v>
      </c>
    </row>
    <row r="28" spans="1:6" s="21" customFormat="1" ht="24.75" customHeight="1">
      <c r="A28" s="83"/>
      <c r="B28" s="84"/>
      <c r="C28" s="83" t="s">
        <v>37</v>
      </c>
      <c r="D28" s="84">
        <v>0</v>
      </c>
      <c r="E28" s="84">
        <v>0</v>
      </c>
      <c r="F28" s="84">
        <v>0</v>
      </c>
    </row>
    <row r="29" spans="1:6" s="21" customFormat="1" ht="24.75" customHeight="1">
      <c r="A29" s="80" t="s">
        <v>38</v>
      </c>
      <c r="B29" s="141">
        <f>B7</f>
        <v>2772.01</v>
      </c>
      <c r="C29" s="87" t="s">
        <v>39</v>
      </c>
      <c r="D29" s="144">
        <f>F29+E29</f>
        <v>2772.01</v>
      </c>
      <c r="E29" s="144">
        <v>2772.01</v>
      </c>
      <c r="F29" s="88">
        <f>F7</f>
        <v>0</v>
      </c>
    </row>
    <row r="30" spans="1:6" s="21" customFormat="1" ht="24.75" customHeight="1">
      <c r="A30" s="89" t="s">
        <v>40</v>
      </c>
      <c r="B30" s="88">
        <v>0</v>
      </c>
      <c r="C30" s="89" t="s">
        <v>41</v>
      </c>
      <c r="D30" s="88">
        <f>SUM(D31:D32)</f>
        <v>0</v>
      </c>
      <c r="E30" s="88">
        <f>SUM(E31:E32)</f>
        <v>0</v>
      </c>
      <c r="F30" s="88">
        <f>SUM(F31:F32)</f>
        <v>0</v>
      </c>
    </row>
    <row r="31" spans="1:6" s="21" customFormat="1" ht="24.75" customHeight="1">
      <c r="A31" s="83" t="s">
        <v>14</v>
      </c>
      <c r="B31" s="90">
        <v>0</v>
      </c>
      <c r="C31" s="83" t="s">
        <v>14</v>
      </c>
      <c r="D31" s="84">
        <f>E31+F31</f>
        <v>0</v>
      </c>
      <c r="E31" s="90">
        <v>0</v>
      </c>
      <c r="F31" s="90">
        <v>0</v>
      </c>
    </row>
    <row r="32" spans="1:6" s="21" customFormat="1" ht="24.75" customHeight="1">
      <c r="A32" s="83" t="s">
        <v>17</v>
      </c>
      <c r="B32" s="93">
        <v>0</v>
      </c>
      <c r="C32" s="91" t="s">
        <v>17</v>
      </c>
      <c r="D32" s="92">
        <f>E32+F32</f>
        <v>0</v>
      </c>
      <c r="E32" s="93">
        <v>0</v>
      </c>
      <c r="F32" s="93">
        <v>0</v>
      </c>
    </row>
    <row r="33" spans="1:6" s="21" customFormat="1" ht="24.75" customHeight="1">
      <c r="A33" s="80" t="s">
        <v>42</v>
      </c>
      <c r="B33" s="141">
        <f>B29+B30</f>
        <v>2772.01</v>
      </c>
      <c r="C33" s="87" t="s">
        <v>43</v>
      </c>
      <c r="D33" s="141">
        <f>D29+D30</f>
        <v>2772.01</v>
      </c>
      <c r="E33" s="144">
        <f>E29+E30</f>
        <v>2772.01</v>
      </c>
      <c r="F33" s="88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4">
      <selection activeCell="G13" sqref="G13"/>
    </sheetView>
  </sheetViews>
  <sheetFormatPr defaultColWidth="8.75390625" defaultRowHeight="14.25"/>
  <cols>
    <col min="1" max="1" width="12.50390625" style="35" customWidth="1"/>
    <col min="2" max="2" width="34.25390625" style="35" customWidth="1"/>
    <col min="3" max="11" width="10.50390625" style="48" customWidth="1"/>
    <col min="12" max="12" width="12.25390625" style="48" customWidth="1"/>
    <col min="13" max="32" width="9.00390625" style="25" bestFit="1" customWidth="1"/>
    <col min="33" max="16384" width="8.75390625" style="25" customWidth="1"/>
  </cols>
  <sheetData>
    <row r="1" ht="29.25" customHeight="1">
      <c r="A1" s="35" t="s">
        <v>44</v>
      </c>
    </row>
    <row r="2" spans="1:12" s="20" customFormat="1" ht="31.5" customHeight="1">
      <c r="A2" s="98" t="s">
        <v>45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s="68" customFormat="1" ht="31.5" customHeight="1">
      <c r="A3" s="70"/>
      <c r="B3" s="70"/>
      <c r="C3" s="71"/>
      <c r="D3" s="72"/>
      <c r="E3" s="70"/>
      <c r="F3" s="71"/>
      <c r="G3" s="71"/>
      <c r="H3" s="71"/>
      <c r="I3" s="71"/>
      <c r="J3" s="71"/>
      <c r="K3" s="71"/>
      <c r="L3" s="71" t="s">
        <v>3</v>
      </c>
    </row>
    <row r="4" spans="1:12" s="22" customFormat="1" ht="30" customHeight="1">
      <c r="A4" s="101" t="s">
        <v>46</v>
      </c>
      <c r="B4" s="101"/>
      <c r="C4" s="101" t="s">
        <v>47</v>
      </c>
      <c r="D4" s="102" t="s">
        <v>48</v>
      </c>
      <c r="E4" s="103"/>
      <c r="F4" s="103"/>
      <c r="G4" s="103"/>
      <c r="H4" s="102" t="s">
        <v>49</v>
      </c>
      <c r="I4" s="103"/>
      <c r="J4" s="103"/>
      <c r="K4" s="103"/>
      <c r="L4" s="106" t="s">
        <v>50</v>
      </c>
    </row>
    <row r="5" spans="1:12" s="22" customFormat="1" ht="58.5" customHeight="1">
      <c r="A5" s="73" t="s">
        <v>51</v>
      </c>
      <c r="B5" s="73" t="s">
        <v>52</v>
      </c>
      <c r="C5" s="101"/>
      <c r="D5" s="75" t="s">
        <v>9</v>
      </c>
      <c r="E5" s="74" t="s">
        <v>53</v>
      </c>
      <c r="F5" s="74" t="s">
        <v>54</v>
      </c>
      <c r="G5" s="75" t="s">
        <v>55</v>
      </c>
      <c r="H5" s="75" t="s">
        <v>9</v>
      </c>
      <c r="I5" s="74" t="s">
        <v>53</v>
      </c>
      <c r="J5" s="75" t="s">
        <v>54</v>
      </c>
      <c r="K5" s="75" t="s">
        <v>55</v>
      </c>
      <c r="L5" s="107"/>
    </row>
    <row r="6" spans="1:12" s="69" customFormat="1" ht="30.75" customHeight="1">
      <c r="A6" s="104" t="s">
        <v>56</v>
      </c>
      <c r="B6" s="105"/>
      <c r="C6" s="145">
        <f>SUM(C7:C17)</f>
        <v>2772.0099999999998</v>
      </c>
      <c r="D6" s="145">
        <f>SUM(D7:D17)</f>
        <v>2772.0099999999998</v>
      </c>
      <c r="E6" s="146">
        <f>SUM(E7:E17)</f>
        <v>2772.0099999999998</v>
      </c>
      <c r="F6" s="146">
        <f>SUM(F7:F17)</f>
        <v>0</v>
      </c>
      <c r="G6" s="146">
        <f aca="true" t="shared" si="0" ref="G6:L6">SUM(G7:G17)</f>
        <v>0</v>
      </c>
      <c r="H6" s="146">
        <f t="shared" si="0"/>
        <v>0</v>
      </c>
      <c r="I6" s="146">
        <f t="shared" si="0"/>
        <v>0</v>
      </c>
      <c r="J6" s="146">
        <f t="shared" si="0"/>
        <v>0</v>
      </c>
      <c r="K6" s="146">
        <f t="shared" si="0"/>
        <v>0</v>
      </c>
      <c r="L6" s="146">
        <f t="shared" si="0"/>
        <v>0</v>
      </c>
    </row>
    <row r="7" spans="1:12" s="21" customFormat="1" ht="24.75" customHeight="1">
      <c r="A7" s="76" t="s">
        <v>57</v>
      </c>
      <c r="B7" s="77" t="s">
        <v>58</v>
      </c>
      <c r="C7" s="147">
        <f>D7+H7+L7</f>
        <v>2.52</v>
      </c>
      <c r="D7" s="148">
        <f>E7+F7+G7</f>
        <v>2.52</v>
      </c>
      <c r="E7" s="148">
        <v>2.52</v>
      </c>
      <c r="F7" s="149">
        <v>0</v>
      </c>
      <c r="G7" s="149">
        <v>0</v>
      </c>
      <c r="H7" s="149">
        <f>SUM(I7:K7)</f>
        <v>0</v>
      </c>
      <c r="I7" s="149">
        <f>SUM(J7:L7)</f>
        <v>0</v>
      </c>
      <c r="J7" s="149">
        <f>SUM(K7:M7)</f>
        <v>0</v>
      </c>
      <c r="K7" s="149">
        <f>SUM(L7:N7)</f>
        <v>0</v>
      </c>
      <c r="L7" s="149">
        <f>SUM(M7:O7)</f>
        <v>0</v>
      </c>
    </row>
    <row r="8" spans="1:12" s="21" customFormat="1" ht="24.75" customHeight="1">
      <c r="A8" s="76" t="s">
        <v>59</v>
      </c>
      <c r="B8" s="77" t="s">
        <v>60</v>
      </c>
      <c r="C8" s="147">
        <f>D8+H8+L8</f>
        <v>25.07</v>
      </c>
      <c r="D8" s="148">
        <f aca="true" t="shared" si="1" ref="D8:D17">E8+F8+G8</f>
        <v>25.07</v>
      </c>
      <c r="E8" s="148">
        <v>25.07</v>
      </c>
      <c r="F8" s="149">
        <v>0</v>
      </c>
      <c r="G8" s="149">
        <v>0</v>
      </c>
      <c r="H8" s="149">
        <f>SUM(I8:K8)</f>
        <v>0</v>
      </c>
      <c r="I8" s="149">
        <f>SUM(J8:L8)</f>
        <v>0</v>
      </c>
      <c r="J8" s="149">
        <f>SUM(K8:M8)</f>
        <v>0</v>
      </c>
      <c r="K8" s="149">
        <f>SUM(L8:N8)</f>
        <v>0</v>
      </c>
      <c r="L8" s="149">
        <f>SUM(M8:O8)</f>
        <v>0</v>
      </c>
    </row>
    <row r="9" spans="1:12" s="21" customFormat="1" ht="24.75" customHeight="1">
      <c r="A9" s="76" t="s">
        <v>61</v>
      </c>
      <c r="B9" s="77" t="s">
        <v>62</v>
      </c>
      <c r="C9" s="147">
        <f>D9+H9+L9</f>
        <v>12.53</v>
      </c>
      <c r="D9" s="148">
        <f t="shared" si="1"/>
        <v>12.53</v>
      </c>
      <c r="E9" s="148">
        <v>12.53</v>
      </c>
      <c r="F9" s="149">
        <v>0</v>
      </c>
      <c r="G9" s="149">
        <v>0</v>
      </c>
      <c r="H9" s="149">
        <f>SUM(I9:K9)</f>
        <v>0</v>
      </c>
      <c r="I9" s="149">
        <f>SUM(J9:L9)</f>
        <v>0</v>
      </c>
      <c r="J9" s="149">
        <f>SUM(K9:M9)</f>
        <v>0</v>
      </c>
      <c r="K9" s="149">
        <f>SUM(L9:N9)</f>
        <v>0</v>
      </c>
      <c r="L9" s="149">
        <f>SUM(M9:O9)</f>
        <v>0</v>
      </c>
    </row>
    <row r="10" spans="1:12" s="21" customFormat="1" ht="24.75" customHeight="1">
      <c r="A10" s="78">
        <v>2080799</v>
      </c>
      <c r="B10" s="77" t="s">
        <v>63</v>
      </c>
      <c r="C10" s="147">
        <f>D10+H10+L10</f>
        <v>5.82</v>
      </c>
      <c r="D10" s="148">
        <f t="shared" si="1"/>
        <v>5.82</v>
      </c>
      <c r="E10" s="148">
        <v>5.82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</row>
    <row r="11" spans="1:12" s="21" customFormat="1" ht="24.75" customHeight="1">
      <c r="A11" s="76" t="s">
        <v>64</v>
      </c>
      <c r="B11" s="77" t="s">
        <v>65</v>
      </c>
      <c r="C11" s="147">
        <f aca="true" t="shared" si="2" ref="C11:C17">D11+H11+L11</f>
        <v>13.79</v>
      </c>
      <c r="D11" s="148">
        <f t="shared" si="1"/>
        <v>13.79</v>
      </c>
      <c r="E11" s="148">
        <v>13.79</v>
      </c>
      <c r="F11" s="149">
        <v>0</v>
      </c>
      <c r="G11" s="149">
        <v>0</v>
      </c>
      <c r="H11" s="149">
        <f>SUM(I11:K11)</f>
        <v>0</v>
      </c>
      <c r="I11" s="149">
        <f>SUM(J11:L11)</f>
        <v>0</v>
      </c>
      <c r="J11" s="149">
        <f>SUM(K11:M11)</f>
        <v>0</v>
      </c>
      <c r="K11" s="149">
        <f>SUM(L11:N11)</f>
        <v>0</v>
      </c>
      <c r="L11" s="149">
        <f>SUM(M11:O11)</f>
        <v>0</v>
      </c>
    </row>
    <row r="12" spans="1:12" s="21" customFormat="1" ht="24.75" customHeight="1">
      <c r="A12" s="76" t="s">
        <v>66</v>
      </c>
      <c r="B12" s="77" t="s">
        <v>67</v>
      </c>
      <c r="C12" s="147">
        <f t="shared" si="2"/>
        <v>8.96</v>
      </c>
      <c r="D12" s="148">
        <f t="shared" si="1"/>
        <v>8.96</v>
      </c>
      <c r="E12" s="150">
        <v>8.96</v>
      </c>
      <c r="F12" s="149">
        <v>0</v>
      </c>
      <c r="G12" s="149">
        <v>0</v>
      </c>
      <c r="H12" s="149">
        <f>SUM(I12:K12)</f>
        <v>0</v>
      </c>
      <c r="I12" s="149">
        <f>SUM(J12:L12)</f>
        <v>0</v>
      </c>
      <c r="J12" s="149">
        <f>SUM(K12:M12)</f>
        <v>0</v>
      </c>
      <c r="K12" s="149">
        <f>SUM(L12:N12)</f>
        <v>0</v>
      </c>
      <c r="L12" s="149">
        <f>SUM(M12:O12)</f>
        <v>0</v>
      </c>
    </row>
    <row r="13" spans="1:12" s="21" customFormat="1" ht="24.75" customHeight="1">
      <c r="A13" s="76" t="s">
        <v>68</v>
      </c>
      <c r="B13" s="77" t="s">
        <v>69</v>
      </c>
      <c r="C13" s="147">
        <f t="shared" si="2"/>
        <v>2307.22</v>
      </c>
      <c r="D13" s="148">
        <f t="shared" si="1"/>
        <v>2307.22</v>
      </c>
      <c r="E13" s="148">
        <v>2307.22</v>
      </c>
      <c r="F13" s="149">
        <v>0</v>
      </c>
      <c r="G13" s="149">
        <v>0</v>
      </c>
      <c r="H13" s="149">
        <f>SUM(I13:K13)</f>
        <v>0</v>
      </c>
      <c r="I13" s="149">
        <f>SUM(J13:L13)</f>
        <v>0</v>
      </c>
      <c r="J13" s="149">
        <f>SUM(K13:M13)</f>
        <v>0</v>
      </c>
      <c r="K13" s="149">
        <f>SUM(L13:N13)</f>
        <v>0</v>
      </c>
      <c r="L13" s="149">
        <f>SUM(M13:O13)</f>
        <v>0</v>
      </c>
    </row>
    <row r="14" spans="1:12" s="21" customFormat="1" ht="24.75" customHeight="1">
      <c r="A14" s="76" t="s">
        <v>70</v>
      </c>
      <c r="B14" s="77" t="s">
        <v>71</v>
      </c>
      <c r="C14" s="149">
        <f t="shared" si="2"/>
        <v>70</v>
      </c>
      <c r="D14" s="148">
        <f t="shared" si="1"/>
        <v>70</v>
      </c>
      <c r="E14" s="149">
        <v>70</v>
      </c>
      <c r="F14" s="149">
        <v>0</v>
      </c>
      <c r="G14" s="149">
        <v>0</v>
      </c>
      <c r="H14" s="149">
        <f>SUM(I14:K14)</f>
        <v>0</v>
      </c>
      <c r="I14" s="149">
        <f>SUM(J14:L14)</f>
        <v>0</v>
      </c>
      <c r="J14" s="149">
        <f>SUM(K14:M14)</f>
        <v>0</v>
      </c>
      <c r="K14" s="149">
        <f>SUM(L14:N14)</f>
        <v>0</v>
      </c>
      <c r="L14" s="149">
        <f>SUM(M14:O14)</f>
        <v>0</v>
      </c>
    </row>
    <row r="15" spans="1:12" s="21" customFormat="1" ht="24.75" customHeight="1">
      <c r="A15" s="76" t="s">
        <v>72</v>
      </c>
      <c r="B15" s="77" t="s">
        <v>73</v>
      </c>
      <c r="C15" s="147">
        <f t="shared" si="2"/>
        <v>291.08</v>
      </c>
      <c r="D15" s="148">
        <f t="shared" si="1"/>
        <v>291.08</v>
      </c>
      <c r="E15" s="150">
        <v>291.08</v>
      </c>
      <c r="F15" s="149">
        <v>0</v>
      </c>
      <c r="G15" s="149">
        <v>0</v>
      </c>
      <c r="H15" s="149">
        <f>SUM(I15:K15)</f>
        <v>0</v>
      </c>
      <c r="I15" s="149">
        <f>SUM(J15:L15)</f>
        <v>0</v>
      </c>
      <c r="J15" s="149">
        <f>SUM(K15:M15)</f>
        <v>0</v>
      </c>
      <c r="K15" s="149">
        <f>SUM(L15:N15)</f>
        <v>0</v>
      </c>
      <c r="L15" s="149">
        <f>SUM(M15:O15)</f>
        <v>0</v>
      </c>
    </row>
    <row r="16" spans="1:12" s="21" customFormat="1" ht="24.75" customHeight="1">
      <c r="A16" s="76" t="s">
        <v>74</v>
      </c>
      <c r="B16" s="77" t="s">
        <v>75</v>
      </c>
      <c r="C16" s="147">
        <f t="shared" si="2"/>
        <v>20.3</v>
      </c>
      <c r="D16" s="148">
        <f t="shared" si="1"/>
        <v>20.3</v>
      </c>
      <c r="E16" s="150">
        <v>20.3</v>
      </c>
      <c r="F16" s="149">
        <v>0</v>
      </c>
      <c r="G16" s="149">
        <v>0</v>
      </c>
      <c r="H16" s="149">
        <f>SUM(I16:K16)</f>
        <v>0</v>
      </c>
      <c r="I16" s="149">
        <f>SUM(J16:L16)</f>
        <v>0</v>
      </c>
      <c r="J16" s="149">
        <f>SUM(K16:M16)</f>
        <v>0</v>
      </c>
      <c r="K16" s="149">
        <f>SUM(L16:N16)</f>
        <v>0</v>
      </c>
      <c r="L16" s="149">
        <f>SUM(M16:O16)</f>
        <v>0</v>
      </c>
    </row>
    <row r="17" spans="1:12" s="21" customFormat="1" ht="24.75" customHeight="1">
      <c r="A17" s="76" t="s">
        <v>76</v>
      </c>
      <c r="B17" s="77" t="s">
        <v>77</v>
      </c>
      <c r="C17" s="147">
        <f t="shared" si="2"/>
        <v>14.72</v>
      </c>
      <c r="D17" s="148">
        <f t="shared" si="1"/>
        <v>14.72</v>
      </c>
      <c r="E17" s="150">
        <v>14.72</v>
      </c>
      <c r="F17" s="149">
        <v>0</v>
      </c>
      <c r="G17" s="149">
        <v>0</v>
      </c>
      <c r="H17" s="149">
        <f>SUM(I17:K17)</f>
        <v>0</v>
      </c>
      <c r="I17" s="149">
        <f>SUM(J17:L17)</f>
        <v>0</v>
      </c>
      <c r="J17" s="149">
        <f>SUM(K17:M17)</f>
        <v>0</v>
      </c>
      <c r="K17" s="149">
        <f>SUM(L17:N17)</f>
        <v>0</v>
      </c>
      <c r="L17" s="149">
        <f>SUM(M17:O17)</f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110" zoomScaleNormal="110" zoomScalePageLayoutView="0" workbookViewId="0" topLeftCell="A1">
      <selection activeCell="C11" sqref="C11"/>
    </sheetView>
  </sheetViews>
  <sheetFormatPr defaultColWidth="8.75390625" defaultRowHeight="14.25"/>
  <cols>
    <col min="1" max="1" width="15.00390625" style="62" customWidth="1"/>
    <col min="2" max="2" width="33.125" style="62" customWidth="1"/>
    <col min="3" max="3" width="14.125" style="151" customWidth="1"/>
    <col min="4" max="4" width="10.75390625" style="151" bestFit="1" customWidth="1"/>
    <col min="5" max="5" width="11.125" style="151" customWidth="1"/>
    <col min="6" max="6" width="11.875" style="151" customWidth="1"/>
    <col min="7" max="7" width="13.00390625" style="151" customWidth="1"/>
    <col min="8" max="8" width="16.00390625" style="63" customWidth="1"/>
    <col min="9" max="32" width="9.00390625" style="57" bestFit="1" customWidth="1"/>
    <col min="33" max="16384" width="8.75390625" style="57" customWidth="1"/>
  </cols>
  <sheetData>
    <row r="1" ht="24.75" customHeight="1">
      <c r="A1" s="62" t="s">
        <v>78</v>
      </c>
    </row>
    <row r="2" spans="1:8" s="58" customFormat="1" ht="22.5" customHeight="1">
      <c r="A2" s="108" t="s">
        <v>79</v>
      </c>
      <c r="B2" s="108"/>
      <c r="C2" s="108"/>
      <c r="D2" s="108"/>
      <c r="E2" s="108"/>
      <c r="F2" s="108"/>
      <c r="G2" s="108"/>
      <c r="H2" s="108"/>
    </row>
    <row r="3" ht="24" customHeight="1">
      <c r="H3" s="63" t="s">
        <v>3</v>
      </c>
    </row>
    <row r="4" spans="1:8" s="59" customFormat="1" ht="39" customHeight="1">
      <c r="A4" s="109" t="s">
        <v>46</v>
      </c>
      <c r="B4" s="109"/>
      <c r="C4" s="152" t="s">
        <v>80</v>
      </c>
      <c r="D4" s="152" t="s">
        <v>81</v>
      </c>
      <c r="E4" s="152"/>
      <c r="F4" s="152"/>
      <c r="G4" s="109" t="s">
        <v>82</v>
      </c>
      <c r="H4" s="109"/>
    </row>
    <row r="5" spans="1:8" s="59" customFormat="1" ht="31.5" customHeight="1">
      <c r="A5" s="64" t="s">
        <v>51</v>
      </c>
      <c r="B5" s="64" t="s">
        <v>52</v>
      </c>
      <c r="C5" s="152"/>
      <c r="D5" s="153" t="s">
        <v>56</v>
      </c>
      <c r="E5" s="153" t="s">
        <v>83</v>
      </c>
      <c r="F5" s="153" t="s">
        <v>84</v>
      </c>
      <c r="G5" s="153" t="s">
        <v>85</v>
      </c>
      <c r="H5" s="65" t="s">
        <v>86</v>
      </c>
    </row>
    <row r="6" spans="1:8" s="60" customFormat="1" ht="24.75" customHeight="1">
      <c r="A6" s="110" t="s">
        <v>56</v>
      </c>
      <c r="B6" s="111"/>
      <c r="C6" s="155">
        <f>SUM(C7:C22)</f>
        <v>12640.649999999998</v>
      </c>
      <c r="D6" s="155">
        <v>2772.01</v>
      </c>
      <c r="E6" s="155">
        <v>394.79</v>
      </c>
      <c r="F6" s="155" t="s">
        <v>87</v>
      </c>
      <c r="G6" s="155">
        <f>SUM(G7:G22)</f>
        <v>31.099999999999394</v>
      </c>
      <c r="H6" s="66">
        <f aca="true" t="shared" si="0" ref="H6:H30">G6/C6</f>
        <v>0.002460316518533414</v>
      </c>
    </row>
    <row r="7" spans="1:8" s="163" customFormat="1" ht="24.75" customHeight="1">
      <c r="A7" s="159" t="s">
        <v>88</v>
      </c>
      <c r="B7" s="159" t="s">
        <v>89</v>
      </c>
      <c r="C7" s="160">
        <f>C8</f>
        <v>2782.83</v>
      </c>
      <c r="D7" s="160">
        <f aca="true" t="shared" si="1" ref="D7:D30">E7+F7</f>
        <v>2772.0099999999998</v>
      </c>
      <c r="E7" s="160">
        <f>E8</f>
        <v>394.79</v>
      </c>
      <c r="F7" s="160">
        <f>F8</f>
        <v>2377.22</v>
      </c>
      <c r="G7" s="161">
        <f aca="true" t="shared" si="2" ref="G7:G30">D7-C7</f>
        <v>-10.820000000000164</v>
      </c>
      <c r="H7" s="162">
        <f t="shared" si="0"/>
        <v>-0.003888128272298403</v>
      </c>
    </row>
    <row r="8" spans="1:8" s="163" customFormat="1" ht="24.75" customHeight="1">
      <c r="A8" s="159" t="s">
        <v>90</v>
      </c>
      <c r="B8" s="159" t="s">
        <v>91</v>
      </c>
      <c r="C8" s="160">
        <f>C9+C16+C20+C23+C27</f>
        <v>2782.83</v>
      </c>
      <c r="D8" s="160">
        <f t="shared" si="1"/>
        <v>2772.0099999999998</v>
      </c>
      <c r="E8" s="160">
        <v>394.79</v>
      </c>
      <c r="F8" s="160">
        <f>F20+F25</f>
        <v>2377.22</v>
      </c>
      <c r="G8" s="161">
        <f t="shared" si="2"/>
        <v>-10.820000000000164</v>
      </c>
      <c r="H8" s="162">
        <f t="shared" si="0"/>
        <v>-0.003888128272298403</v>
      </c>
    </row>
    <row r="9" spans="1:8" s="163" customFormat="1" ht="24.75" customHeight="1">
      <c r="A9" s="159" t="s">
        <v>92</v>
      </c>
      <c r="B9" s="159" t="s">
        <v>93</v>
      </c>
      <c r="C9" s="160">
        <f>C10+C14</f>
        <v>33.68</v>
      </c>
      <c r="D9" s="160">
        <f>D10+D14</f>
        <v>45.94</v>
      </c>
      <c r="E9" s="160">
        <v>45.94</v>
      </c>
      <c r="F9" s="160">
        <v>0</v>
      </c>
      <c r="G9" s="161">
        <f t="shared" si="2"/>
        <v>12.259999999999998</v>
      </c>
      <c r="H9" s="162">
        <f t="shared" si="0"/>
        <v>0.3640142517814726</v>
      </c>
    </row>
    <row r="10" spans="1:8" s="163" customFormat="1" ht="24.75" customHeight="1">
      <c r="A10" s="159" t="s">
        <v>94</v>
      </c>
      <c r="B10" s="159" t="s">
        <v>95</v>
      </c>
      <c r="C10" s="160">
        <f>C11+C12+C13</f>
        <v>33.68</v>
      </c>
      <c r="D10" s="160">
        <f>D11+D12+D13</f>
        <v>40.12</v>
      </c>
      <c r="E10" s="160">
        <f>E11+E12+E13</f>
        <v>40.12</v>
      </c>
      <c r="F10" s="160">
        <v>0</v>
      </c>
      <c r="G10" s="161">
        <f t="shared" si="2"/>
        <v>6.439999999999998</v>
      </c>
      <c r="H10" s="162">
        <f t="shared" si="0"/>
        <v>0.1912114014251781</v>
      </c>
    </row>
    <row r="11" spans="1:8" s="61" customFormat="1" ht="24.75" customHeight="1">
      <c r="A11" s="54" t="s">
        <v>96</v>
      </c>
      <c r="B11" s="54" t="s">
        <v>97</v>
      </c>
      <c r="C11" s="156">
        <v>2.4</v>
      </c>
      <c r="D11" s="156">
        <f t="shared" si="1"/>
        <v>2.52</v>
      </c>
      <c r="E11" s="154">
        <v>2.52</v>
      </c>
      <c r="F11" s="156">
        <v>0</v>
      </c>
      <c r="G11" s="157">
        <f t="shared" si="2"/>
        <v>0.1200000000000001</v>
      </c>
      <c r="H11" s="67">
        <f t="shared" si="0"/>
        <v>0.050000000000000044</v>
      </c>
    </row>
    <row r="12" spans="1:8" s="61" customFormat="1" ht="24.75" customHeight="1">
      <c r="A12" s="54" t="s">
        <v>98</v>
      </c>
      <c r="B12" s="54" t="s">
        <v>99</v>
      </c>
      <c r="C12" s="156">
        <v>25.41</v>
      </c>
      <c r="D12" s="156">
        <f t="shared" si="1"/>
        <v>25.07</v>
      </c>
      <c r="E12" s="154">
        <v>25.07</v>
      </c>
      <c r="F12" s="156">
        <v>0</v>
      </c>
      <c r="G12" s="157">
        <f t="shared" si="2"/>
        <v>-0.33999999999999986</v>
      </c>
      <c r="H12" s="67">
        <f t="shared" si="0"/>
        <v>-0.013380558835104283</v>
      </c>
    </row>
    <row r="13" spans="1:8" s="61" customFormat="1" ht="24.75" customHeight="1">
      <c r="A13" s="54" t="s">
        <v>100</v>
      </c>
      <c r="B13" s="54" t="s">
        <v>101</v>
      </c>
      <c r="C13" s="156">
        <v>5.87</v>
      </c>
      <c r="D13" s="156">
        <f t="shared" si="1"/>
        <v>12.53</v>
      </c>
      <c r="E13" s="154">
        <v>12.53</v>
      </c>
      <c r="F13" s="156">
        <v>0</v>
      </c>
      <c r="G13" s="157">
        <f t="shared" si="2"/>
        <v>6.659999999999999</v>
      </c>
      <c r="H13" s="67">
        <f t="shared" si="0"/>
        <v>1.1345826235093694</v>
      </c>
    </row>
    <row r="14" spans="1:8" s="163" customFormat="1" ht="24.75" customHeight="1">
      <c r="A14" s="159" t="s">
        <v>102</v>
      </c>
      <c r="B14" s="159" t="s">
        <v>103</v>
      </c>
      <c r="C14" s="160">
        <v>0</v>
      </c>
      <c r="D14" s="160">
        <f>D15</f>
        <v>5.82</v>
      </c>
      <c r="E14" s="160">
        <v>5.82</v>
      </c>
      <c r="F14" s="160">
        <v>0</v>
      </c>
      <c r="G14" s="161">
        <f t="shared" si="2"/>
        <v>5.82</v>
      </c>
      <c r="H14" s="165" t="s">
        <v>287</v>
      </c>
    </row>
    <row r="15" spans="1:8" s="61" customFormat="1" ht="24.75" customHeight="1">
      <c r="A15" s="54" t="s">
        <v>104</v>
      </c>
      <c r="B15" s="54" t="s">
        <v>105</v>
      </c>
      <c r="C15" s="156">
        <v>0</v>
      </c>
      <c r="D15" s="156">
        <f t="shared" si="1"/>
        <v>5.82</v>
      </c>
      <c r="E15" s="154">
        <v>5.82</v>
      </c>
      <c r="F15" s="156">
        <v>0</v>
      </c>
      <c r="G15" s="157">
        <f t="shared" si="2"/>
        <v>5.82</v>
      </c>
      <c r="H15" s="166" t="s">
        <v>287</v>
      </c>
    </row>
    <row r="16" spans="1:8" s="163" customFormat="1" ht="24.75" customHeight="1">
      <c r="A16" s="159" t="s">
        <v>106</v>
      </c>
      <c r="B16" s="159" t="s">
        <v>107</v>
      </c>
      <c r="C16" s="160">
        <f>C17</f>
        <v>21.78</v>
      </c>
      <c r="D16" s="160">
        <f>D17</f>
        <v>22.75</v>
      </c>
      <c r="E16" s="160">
        <v>22.75</v>
      </c>
      <c r="F16" s="160">
        <v>0</v>
      </c>
      <c r="G16" s="161">
        <f t="shared" si="2"/>
        <v>0.9699999999999989</v>
      </c>
      <c r="H16" s="162">
        <f t="shared" si="0"/>
        <v>0.04453627180899903</v>
      </c>
    </row>
    <row r="17" spans="1:8" s="163" customFormat="1" ht="24.75" customHeight="1">
      <c r="A17" s="159" t="s">
        <v>108</v>
      </c>
      <c r="B17" s="159" t="s">
        <v>109</v>
      </c>
      <c r="C17" s="160">
        <f>C18+C19</f>
        <v>21.78</v>
      </c>
      <c r="D17" s="164">
        <v>22.75</v>
      </c>
      <c r="E17" s="160">
        <f>E18+E19</f>
        <v>22.75</v>
      </c>
      <c r="F17" s="160">
        <v>0</v>
      </c>
      <c r="G17" s="161">
        <f t="shared" si="2"/>
        <v>0.9699999999999989</v>
      </c>
      <c r="H17" s="162">
        <f t="shared" si="0"/>
        <v>0.04453627180899903</v>
      </c>
    </row>
    <row r="18" spans="1:8" s="61" customFormat="1" ht="24.75" customHeight="1">
      <c r="A18" s="54" t="s">
        <v>110</v>
      </c>
      <c r="B18" s="54" t="s">
        <v>111</v>
      </c>
      <c r="C18" s="156">
        <v>14.37</v>
      </c>
      <c r="D18" s="156">
        <f t="shared" si="1"/>
        <v>13.79</v>
      </c>
      <c r="E18" s="154">
        <v>13.79</v>
      </c>
      <c r="F18" s="156">
        <v>0</v>
      </c>
      <c r="G18" s="157">
        <f t="shared" si="2"/>
        <v>-0.5800000000000001</v>
      </c>
      <c r="H18" s="67">
        <f t="shared" si="0"/>
        <v>-0.04036186499652054</v>
      </c>
    </row>
    <row r="19" spans="1:8" s="61" customFormat="1" ht="24.75" customHeight="1">
      <c r="A19" s="54" t="s">
        <v>112</v>
      </c>
      <c r="B19" s="54" t="s">
        <v>113</v>
      </c>
      <c r="C19" s="156">
        <v>7.41</v>
      </c>
      <c r="D19" s="156">
        <f t="shared" si="1"/>
        <v>8.96</v>
      </c>
      <c r="E19" s="154">
        <v>8.96</v>
      </c>
      <c r="F19" s="156">
        <v>0</v>
      </c>
      <c r="G19" s="157">
        <f t="shared" si="2"/>
        <v>1.5500000000000007</v>
      </c>
      <c r="H19" s="67">
        <f t="shared" si="0"/>
        <v>0.20917678812415663</v>
      </c>
    </row>
    <row r="20" spans="1:8" s="163" customFormat="1" ht="24.75" customHeight="1">
      <c r="A20" s="159" t="s">
        <v>114</v>
      </c>
      <c r="B20" s="159" t="s">
        <v>288</v>
      </c>
      <c r="C20" s="160">
        <f>C21</f>
        <v>2302.87</v>
      </c>
      <c r="D20" s="164">
        <v>2307.22</v>
      </c>
      <c r="E20" s="160">
        <v>0</v>
      </c>
      <c r="F20" s="160">
        <f>F21</f>
        <v>2307.22</v>
      </c>
      <c r="G20" s="161">
        <f t="shared" si="2"/>
        <v>4.349999999999909</v>
      </c>
      <c r="H20" s="162">
        <f t="shared" si="0"/>
        <v>0.0018889472701454748</v>
      </c>
    </row>
    <row r="21" spans="1:8" s="163" customFormat="1" ht="24.75" customHeight="1">
      <c r="A21" s="159" t="s">
        <v>115</v>
      </c>
      <c r="B21" s="159" t="s">
        <v>289</v>
      </c>
      <c r="C21" s="160">
        <f>C22</f>
        <v>2302.87</v>
      </c>
      <c r="D21" s="164">
        <v>2307.22</v>
      </c>
      <c r="E21" s="160">
        <v>0</v>
      </c>
      <c r="F21" s="160">
        <f>F22</f>
        <v>2307.22</v>
      </c>
      <c r="G21" s="161">
        <f t="shared" si="2"/>
        <v>4.349999999999909</v>
      </c>
      <c r="H21" s="162">
        <f t="shared" si="0"/>
        <v>0.0018889472701454748</v>
      </c>
    </row>
    <row r="22" spans="1:8" s="61" customFormat="1" ht="24.75" customHeight="1">
      <c r="A22" s="54" t="s">
        <v>116</v>
      </c>
      <c r="B22" s="158" t="s">
        <v>290</v>
      </c>
      <c r="C22" s="156">
        <v>2302.87</v>
      </c>
      <c r="D22" s="156">
        <f t="shared" si="1"/>
        <v>2307.22</v>
      </c>
      <c r="E22" s="156">
        <v>0</v>
      </c>
      <c r="F22" s="154">
        <v>2307.22</v>
      </c>
      <c r="G22" s="157">
        <f t="shared" si="2"/>
        <v>4.349999999999909</v>
      </c>
      <c r="H22" s="67">
        <f t="shared" si="0"/>
        <v>0.0018889472701454748</v>
      </c>
    </row>
    <row r="23" spans="1:8" s="163" customFormat="1" ht="24.75" customHeight="1">
      <c r="A23" s="159" t="s">
        <v>117</v>
      </c>
      <c r="B23" s="159" t="s">
        <v>291</v>
      </c>
      <c r="C23" s="160">
        <f>C24</f>
        <v>391.5</v>
      </c>
      <c r="D23" s="160">
        <f>D24</f>
        <v>311.08</v>
      </c>
      <c r="E23" s="160">
        <f>E24</f>
        <v>291.08</v>
      </c>
      <c r="F23" s="160">
        <v>70</v>
      </c>
      <c r="G23" s="161">
        <f t="shared" si="2"/>
        <v>-80.42000000000002</v>
      </c>
      <c r="H23" s="162">
        <f t="shared" si="0"/>
        <v>-0.20541507024265648</v>
      </c>
    </row>
    <row r="24" spans="1:8" s="163" customFormat="1" ht="24.75" customHeight="1">
      <c r="A24" s="159" t="s">
        <v>118</v>
      </c>
      <c r="B24" s="159" t="s">
        <v>292</v>
      </c>
      <c r="C24" s="160">
        <f>C25+C26</f>
        <v>391.5</v>
      </c>
      <c r="D24" s="160">
        <v>311.08</v>
      </c>
      <c r="E24" s="164">
        <v>291.08</v>
      </c>
      <c r="F24" s="160">
        <v>70</v>
      </c>
      <c r="G24" s="161">
        <f t="shared" si="2"/>
        <v>-80.42000000000002</v>
      </c>
      <c r="H24" s="162">
        <f t="shared" si="0"/>
        <v>-0.20541507024265648</v>
      </c>
    </row>
    <row r="25" spans="1:8" s="61" customFormat="1" ht="24.75" customHeight="1">
      <c r="A25" s="54" t="s">
        <v>119</v>
      </c>
      <c r="B25" s="158" t="s">
        <v>293</v>
      </c>
      <c r="C25" s="156">
        <v>85.94</v>
      </c>
      <c r="D25" s="156">
        <f t="shared" si="1"/>
        <v>70</v>
      </c>
      <c r="E25" s="156">
        <v>0</v>
      </c>
      <c r="F25" s="154">
        <v>70</v>
      </c>
      <c r="G25" s="157">
        <f t="shared" si="2"/>
        <v>-15.939999999999998</v>
      </c>
      <c r="H25" s="67">
        <f t="shared" si="0"/>
        <v>-0.18547824063299975</v>
      </c>
    </row>
    <row r="26" spans="1:8" s="61" customFormat="1" ht="24.75" customHeight="1">
      <c r="A26" s="54" t="s">
        <v>120</v>
      </c>
      <c r="B26" s="54" t="s">
        <v>121</v>
      </c>
      <c r="C26" s="156">
        <v>305.56</v>
      </c>
      <c r="D26" s="156">
        <f t="shared" si="1"/>
        <v>291.08</v>
      </c>
      <c r="E26" s="154">
        <v>291.08</v>
      </c>
      <c r="F26" s="156">
        <v>0</v>
      </c>
      <c r="G26" s="157">
        <f t="shared" si="2"/>
        <v>-14.480000000000018</v>
      </c>
      <c r="H26" s="67">
        <f t="shared" si="0"/>
        <v>-0.04738840162324918</v>
      </c>
    </row>
    <row r="27" spans="1:8" s="163" customFormat="1" ht="24.75" customHeight="1">
      <c r="A27" s="159" t="s">
        <v>122</v>
      </c>
      <c r="B27" s="159" t="s">
        <v>123</v>
      </c>
      <c r="C27" s="160">
        <f>C28</f>
        <v>33</v>
      </c>
      <c r="D27" s="160">
        <f t="shared" si="1"/>
        <v>35.02</v>
      </c>
      <c r="E27" s="160">
        <f>E28</f>
        <v>35.02</v>
      </c>
      <c r="F27" s="160">
        <v>0</v>
      </c>
      <c r="G27" s="161">
        <f t="shared" si="2"/>
        <v>2.020000000000003</v>
      </c>
      <c r="H27" s="162">
        <f t="shared" si="0"/>
        <v>0.06121212121212131</v>
      </c>
    </row>
    <row r="28" spans="1:8" s="163" customFormat="1" ht="24.75" customHeight="1">
      <c r="A28" s="159" t="s">
        <v>124</v>
      </c>
      <c r="B28" s="159" t="s">
        <v>125</v>
      </c>
      <c r="C28" s="160">
        <f>C29+C30</f>
        <v>33</v>
      </c>
      <c r="D28" s="160">
        <f t="shared" si="1"/>
        <v>35.02</v>
      </c>
      <c r="E28" s="160">
        <f>E29+E30</f>
        <v>35.02</v>
      </c>
      <c r="F28" s="160">
        <v>0</v>
      </c>
      <c r="G28" s="161">
        <f t="shared" si="2"/>
        <v>2.020000000000003</v>
      </c>
      <c r="H28" s="162">
        <f t="shared" si="0"/>
        <v>0.06121212121212131</v>
      </c>
    </row>
    <row r="29" spans="1:8" s="61" customFormat="1" ht="24.75" customHeight="1">
      <c r="A29" s="54" t="s">
        <v>126</v>
      </c>
      <c r="B29" s="54" t="s">
        <v>127</v>
      </c>
      <c r="C29" s="156">
        <v>21.64</v>
      </c>
      <c r="D29" s="156">
        <f t="shared" si="1"/>
        <v>20.3</v>
      </c>
      <c r="E29" s="154">
        <v>20.3</v>
      </c>
      <c r="F29" s="156">
        <v>0</v>
      </c>
      <c r="G29" s="157">
        <f t="shared" si="2"/>
        <v>-1.3399999999999999</v>
      </c>
      <c r="H29" s="67">
        <f t="shared" si="0"/>
        <v>-0.06192236598890942</v>
      </c>
    </row>
    <row r="30" spans="1:8" s="61" customFormat="1" ht="24.75" customHeight="1">
      <c r="A30" s="54" t="s">
        <v>128</v>
      </c>
      <c r="B30" s="54" t="s">
        <v>129</v>
      </c>
      <c r="C30" s="156">
        <v>11.36</v>
      </c>
      <c r="D30" s="156">
        <f t="shared" si="1"/>
        <v>14.72</v>
      </c>
      <c r="E30" s="154">
        <v>14.72</v>
      </c>
      <c r="F30" s="156">
        <v>0</v>
      </c>
      <c r="G30" s="157">
        <f t="shared" si="2"/>
        <v>3.360000000000001</v>
      </c>
      <c r="H30" s="67">
        <f t="shared" si="0"/>
        <v>0.29577464788732405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  <legacyDrawing r:id="rId2"/>
  <oleObjects>
    <oleObject progId="Office12.Excel.Template" shapeId="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9" sqref="E29"/>
    </sheetView>
  </sheetViews>
  <sheetFormatPr defaultColWidth="8.75390625" defaultRowHeight="14.25"/>
  <cols>
    <col min="1" max="1" width="9.00390625" style="25" bestFit="1" customWidth="1"/>
    <col min="2" max="2" width="31.00390625" style="25" customWidth="1"/>
    <col min="3" max="5" width="20.75390625" style="25" customWidth="1"/>
    <col min="6" max="32" width="9.00390625" style="25" bestFit="1" customWidth="1"/>
    <col min="33" max="16384" width="8.75390625" style="25" customWidth="1"/>
  </cols>
  <sheetData>
    <row r="1" ht="14.25">
      <c r="A1" s="25" t="s">
        <v>130</v>
      </c>
    </row>
    <row r="2" spans="1:5" s="20" customFormat="1" ht="34.5" customHeight="1">
      <c r="A2" s="98" t="s">
        <v>131</v>
      </c>
      <c r="B2" s="98"/>
      <c r="C2" s="98"/>
      <c r="D2" s="98"/>
      <c r="E2" s="98"/>
    </row>
    <row r="3" ht="19.5" customHeight="1">
      <c r="E3" s="48" t="s">
        <v>3</v>
      </c>
    </row>
    <row r="4" spans="1:5" ht="14.25">
      <c r="A4" s="112" t="s">
        <v>132</v>
      </c>
      <c r="B4" s="112"/>
      <c r="C4" s="112" t="s">
        <v>133</v>
      </c>
      <c r="D4" s="112"/>
      <c r="E4" s="112"/>
    </row>
    <row r="5" spans="1:5" ht="14.25">
      <c r="A5" s="26" t="s">
        <v>51</v>
      </c>
      <c r="B5" s="26" t="s">
        <v>52</v>
      </c>
      <c r="C5" s="26" t="s">
        <v>56</v>
      </c>
      <c r="D5" s="26" t="s">
        <v>134</v>
      </c>
      <c r="E5" s="26" t="s">
        <v>135</v>
      </c>
    </row>
    <row r="6" spans="1:5" ht="14.25">
      <c r="A6" s="112" t="s">
        <v>136</v>
      </c>
      <c r="B6" s="112"/>
      <c r="C6" s="49">
        <f>D6+E6</f>
        <v>394.78999999999996</v>
      </c>
      <c r="D6" s="49">
        <f>D7</f>
        <v>359.56999999999994</v>
      </c>
      <c r="E6" s="49">
        <f>E7</f>
        <v>35.22</v>
      </c>
    </row>
    <row r="7" spans="1:5" s="23" customFormat="1" ht="14.25">
      <c r="A7" s="50" t="s">
        <v>88</v>
      </c>
      <c r="B7" s="50" t="s">
        <v>89</v>
      </c>
      <c r="C7" s="49">
        <f>C8</f>
        <v>394.78999999999996</v>
      </c>
      <c r="D7" s="49">
        <f>D8</f>
        <v>359.56999999999994</v>
      </c>
      <c r="E7" s="49">
        <f>E21</f>
        <v>35.22</v>
      </c>
    </row>
    <row r="8" spans="1:5" ht="14.25">
      <c r="A8" s="50" t="s">
        <v>90</v>
      </c>
      <c r="B8" s="50" t="s">
        <v>91</v>
      </c>
      <c r="C8" s="51">
        <f>C9+C21+C24</f>
        <v>394.78999999999996</v>
      </c>
      <c r="D8" s="51">
        <f>D9+D24</f>
        <v>359.56999999999994</v>
      </c>
      <c r="E8" s="52">
        <f>E21</f>
        <v>35.22</v>
      </c>
    </row>
    <row r="9" spans="1:5" ht="14.25">
      <c r="A9" s="50" t="s">
        <v>137</v>
      </c>
      <c r="B9" s="50" t="s">
        <v>138</v>
      </c>
      <c r="C9" s="51">
        <f aca="true" t="shared" si="0" ref="C9:C20">D9+E9</f>
        <v>353.78999999999996</v>
      </c>
      <c r="D9" s="51">
        <f>D10+D11+D12+D13+D14+D15+D16+D17+D18+D19+D20</f>
        <v>353.78999999999996</v>
      </c>
      <c r="E9" s="53">
        <v>0</v>
      </c>
    </row>
    <row r="10" spans="1:5" ht="14.25">
      <c r="A10" s="54" t="s">
        <v>139</v>
      </c>
      <c r="B10" s="54" t="s">
        <v>140</v>
      </c>
      <c r="C10" s="51">
        <f t="shared" si="0"/>
        <v>83.71</v>
      </c>
      <c r="D10" s="55">
        <v>83.71</v>
      </c>
      <c r="E10" s="53">
        <v>0</v>
      </c>
    </row>
    <row r="11" spans="1:5" ht="14.25">
      <c r="A11" s="54" t="s">
        <v>141</v>
      </c>
      <c r="B11" s="54" t="s">
        <v>142</v>
      </c>
      <c r="C11" s="51">
        <f t="shared" si="0"/>
        <v>57.51</v>
      </c>
      <c r="D11" s="55">
        <v>57.51</v>
      </c>
      <c r="E11" s="53">
        <v>0</v>
      </c>
    </row>
    <row r="12" spans="1:5" ht="14.25">
      <c r="A12" s="54" t="s">
        <v>143</v>
      </c>
      <c r="B12" s="54" t="s">
        <v>144</v>
      </c>
      <c r="C12" s="51">
        <f t="shared" si="0"/>
        <v>70</v>
      </c>
      <c r="D12" s="55">
        <v>70</v>
      </c>
      <c r="E12" s="53">
        <v>0</v>
      </c>
    </row>
    <row r="13" spans="1:5" ht="14.25">
      <c r="A13" s="54" t="s">
        <v>145</v>
      </c>
      <c r="B13" s="54" t="s">
        <v>146</v>
      </c>
      <c r="C13" s="51">
        <f t="shared" si="0"/>
        <v>56.2</v>
      </c>
      <c r="D13" s="55">
        <v>56.2</v>
      </c>
      <c r="E13" s="53">
        <v>0</v>
      </c>
    </row>
    <row r="14" spans="1:5" ht="14.25">
      <c r="A14" s="54" t="s">
        <v>147</v>
      </c>
      <c r="B14" s="54" t="s">
        <v>148</v>
      </c>
      <c r="C14" s="51">
        <f t="shared" si="0"/>
        <v>25.07</v>
      </c>
      <c r="D14" s="55">
        <v>25.07</v>
      </c>
      <c r="E14" s="53">
        <v>0</v>
      </c>
    </row>
    <row r="15" spans="1:5" ht="14.25">
      <c r="A15" s="54" t="s">
        <v>149</v>
      </c>
      <c r="B15" s="54" t="s">
        <v>150</v>
      </c>
      <c r="C15" s="51">
        <f t="shared" si="0"/>
        <v>12.53</v>
      </c>
      <c r="D15" s="55">
        <v>12.53</v>
      </c>
      <c r="E15" s="53">
        <v>0</v>
      </c>
    </row>
    <row r="16" spans="1:5" ht="14.25">
      <c r="A16" s="54" t="s">
        <v>151</v>
      </c>
      <c r="B16" s="54" t="s">
        <v>152</v>
      </c>
      <c r="C16" s="51">
        <f t="shared" si="0"/>
        <v>13.79</v>
      </c>
      <c r="D16" s="55">
        <v>13.79</v>
      </c>
      <c r="E16" s="53">
        <v>0</v>
      </c>
    </row>
    <row r="17" spans="1:5" ht="14.25">
      <c r="A17" s="54" t="s">
        <v>153</v>
      </c>
      <c r="B17" s="54" t="s">
        <v>154</v>
      </c>
      <c r="C17" s="51">
        <f t="shared" si="0"/>
        <v>7.83</v>
      </c>
      <c r="D17" s="55">
        <v>7.83</v>
      </c>
      <c r="E17" s="53">
        <v>0</v>
      </c>
    </row>
    <row r="18" spans="1:5" ht="14.25">
      <c r="A18" s="54" t="s">
        <v>155</v>
      </c>
      <c r="B18" s="54" t="s">
        <v>156</v>
      </c>
      <c r="C18" s="51">
        <f t="shared" si="0"/>
        <v>1.03</v>
      </c>
      <c r="D18" s="55">
        <v>1.03</v>
      </c>
      <c r="E18" s="53">
        <v>0</v>
      </c>
    </row>
    <row r="19" spans="1:5" ht="14.25">
      <c r="A19" s="54" t="s">
        <v>157</v>
      </c>
      <c r="B19" s="54" t="s">
        <v>158</v>
      </c>
      <c r="C19" s="51">
        <f t="shared" si="0"/>
        <v>20.3</v>
      </c>
      <c r="D19" s="55">
        <v>20.3</v>
      </c>
      <c r="E19" s="53">
        <v>0</v>
      </c>
    </row>
    <row r="20" spans="1:5" ht="14.25">
      <c r="A20" s="54" t="s">
        <v>159</v>
      </c>
      <c r="B20" s="54" t="s">
        <v>160</v>
      </c>
      <c r="C20" s="52">
        <f t="shared" si="0"/>
        <v>5.82</v>
      </c>
      <c r="D20" s="55">
        <v>5.82</v>
      </c>
      <c r="E20" s="53">
        <v>0</v>
      </c>
    </row>
    <row r="21" spans="1:5" s="23" customFormat="1" ht="14.25">
      <c r="A21" s="50" t="s">
        <v>161</v>
      </c>
      <c r="B21" s="50" t="s">
        <v>162</v>
      </c>
      <c r="C21" s="49">
        <f>C22+C23</f>
        <v>35.22</v>
      </c>
      <c r="D21" s="56">
        <v>0</v>
      </c>
      <c r="E21" s="49">
        <f>SUM(E22:E27)</f>
        <v>35.22</v>
      </c>
    </row>
    <row r="22" spans="1:5" ht="14.25">
      <c r="A22" s="54" t="s">
        <v>163</v>
      </c>
      <c r="B22" s="54" t="s">
        <v>164</v>
      </c>
      <c r="C22" s="53">
        <f aca="true" t="shared" si="1" ref="C22:C27">D22+E22</f>
        <v>9</v>
      </c>
      <c r="D22" s="51">
        <v>0</v>
      </c>
      <c r="E22" s="53">
        <v>9</v>
      </c>
    </row>
    <row r="23" spans="1:5" ht="14.25">
      <c r="A23" s="54" t="s">
        <v>165</v>
      </c>
      <c r="B23" s="54" t="s">
        <v>166</v>
      </c>
      <c r="C23" s="52">
        <f t="shared" si="1"/>
        <v>26.22</v>
      </c>
      <c r="D23" s="51">
        <v>0</v>
      </c>
      <c r="E23" s="53">
        <v>26.22</v>
      </c>
    </row>
    <row r="24" spans="1:5" ht="14.25">
      <c r="A24" s="50" t="s">
        <v>167</v>
      </c>
      <c r="B24" s="50" t="s">
        <v>168</v>
      </c>
      <c r="C24" s="49">
        <f t="shared" si="1"/>
        <v>5.779999999999999</v>
      </c>
      <c r="D24" s="52">
        <f>D25+D26+D27</f>
        <v>5.779999999999999</v>
      </c>
      <c r="E24" s="51">
        <v>0</v>
      </c>
    </row>
    <row r="25" spans="1:5" ht="14.25">
      <c r="A25" s="54" t="s">
        <v>169</v>
      </c>
      <c r="B25" s="54" t="s">
        <v>170</v>
      </c>
      <c r="C25" s="52">
        <f t="shared" si="1"/>
        <v>4.06</v>
      </c>
      <c r="D25" s="55">
        <v>4.06</v>
      </c>
      <c r="E25" s="51">
        <v>0</v>
      </c>
    </row>
    <row r="26" spans="1:5" ht="14.25">
      <c r="A26" s="54" t="s">
        <v>171</v>
      </c>
      <c r="B26" s="54" t="s">
        <v>172</v>
      </c>
      <c r="C26" s="52">
        <f t="shared" si="1"/>
        <v>0.59</v>
      </c>
      <c r="D26" s="55">
        <v>0.59</v>
      </c>
      <c r="E26" s="51">
        <v>0</v>
      </c>
    </row>
    <row r="27" spans="1:5" ht="14.25">
      <c r="A27" s="54" t="s">
        <v>173</v>
      </c>
      <c r="B27" s="54" t="s">
        <v>174</v>
      </c>
      <c r="C27" s="52">
        <f t="shared" si="1"/>
        <v>1.13</v>
      </c>
      <c r="D27" s="55">
        <v>1.13</v>
      </c>
      <c r="E27" s="51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K8" sqref="K8"/>
    </sheetView>
  </sheetViews>
  <sheetFormatPr defaultColWidth="8.75390625" defaultRowHeight="14.25"/>
  <cols>
    <col min="1" max="1" width="7.75390625" style="45" customWidth="1"/>
    <col min="2" max="2" width="8.00390625" style="45" customWidth="1"/>
    <col min="3" max="3" width="9.00390625" style="45" bestFit="1" customWidth="1"/>
    <col min="4" max="4" width="6.875" style="45" customWidth="1"/>
    <col min="5" max="5" width="7.125" style="45" customWidth="1"/>
    <col min="6" max="6" width="7.25390625" style="45" customWidth="1"/>
    <col min="7" max="7" width="7.125" style="45" customWidth="1"/>
    <col min="8" max="8" width="9.00390625" style="45" bestFit="1" customWidth="1"/>
    <col min="9" max="9" width="7.50390625" style="45" customWidth="1"/>
    <col min="10" max="10" width="9.00390625" style="45" bestFit="1" customWidth="1"/>
    <col min="11" max="11" width="7.125" style="45" customWidth="1"/>
    <col min="12" max="14" width="6.875" style="45" customWidth="1"/>
    <col min="15" max="15" width="9.00390625" style="45" bestFit="1" customWidth="1"/>
    <col min="16" max="16" width="8.00390625" style="45" customWidth="1"/>
    <col min="17" max="17" width="7.875" style="45" customWidth="1"/>
    <col min="18" max="18" width="7.00390625" style="45" customWidth="1"/>
    <col min="19" max="32" width="9.00390625" style="45" bestFit="1" customWidth="1"/>
    <col min="33" max="16384" width="8.75390625" style="45" customWidth="1"/>
  </cols>
  <sheetData>
    <row r="1" ht="23.25" customHeight="1">
      <c r="A1" s="45" t="s">
        <v>175</v>
      </c>
    </row>
    <row r="2" spans="1:18" s="1" customFormat="1" ht="30.75" customHeight="1">
      <c r="A2" s="113" t="s">
        <v>176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ht="20.25" customHeight="1"/>
    <row r="4" spans="1:18" s="43" customFormat="1" ht="24.75" customHeight="1">
      <c r="A4" s="114" t="s">
        <v>177</v>
      </c>
      <c r="B4" s="114"/>
      <c r="C4" s="114"/>
      <c r="D4" s="114"/>
      <c r="E4" s="114"/>
      <c r="F4" s="114"/>
      <c r="G4" s="114" t="s">
        <v>178</v>
      </c>
      <c r="H4" s="114"/>
      <c r="I4" s="114"/>
      <c r="J4" s="114"/>
      <c r="K4" s="114"/>
      <c r="L4" s="114"/>
      <c r="M4" s="114" t="s">
        <v>179</v>
      </c>
      <c r="N4" s="114"/>
      <c r="O4" s="114"/>
      <c r="P4" s="114"/>
      <c r="Q4" s="114"/>
      <c r="R4" s="114"/>
    </row>
    <row r="5" spans="1:18" s="43" customFormat="1" ht="24.75" customHeight="1">
      <c r="A5" s="114" t="s">
        <v>56</v>
      </c>
      <c r="B5" s="114" t="s">
        <v>180</v>
      </c>
      <c r="C5" s="114" t="s">
        <v>181</v>
      </c>
      <c r="D5" s="114"/>
      <c r="E5" s="114"/>
      <c r="F5" s="115" t="s">
        <v>182</v>
      </c>
      <c r="G5" s="114" t="s">
        <v>56</v>
      </c>
      <c r="H5" s="114" t="s">
        <v>180</v>
      </c>
      <c r="I5" s="114" t="s">
        <v>181</v>
      </c>
      <c r="J5" s="114"/>
      <c r="K5" s="114"/>
      <c r="L5" s="115" t="s">
        <v>182</v>
      </c>
      <c r="M5" s="114" t="s">
        <v>56</v>
      </c>
      <c r="N5" s="114" t="s">
        <v>180</v>
      </c>
      <c r="O5" s="114" t="s">
        <v>181</v>
      </c>
      <c r="P5" s="114"/>
      <c r="Q5" s="114"/>
      <c r="R5" s="114" t="s">
        <v>182</v>
      </c>
    </row>
    <row r="6" spans="1:18" s="43" customFormat="1" ht="51.75" customHeight="1">
      <c r="A6" s="114"/>
      <c r="B6" s="114"/>
      <c r="C6" s="46" t="s">
        <v>9</v>
      </c>
      <c r="D6" s="46" t="s">
        <v>183</v>
      </c>
      <c r="E6" s="46" t="s">
        <v>184</v>
      </c>
      <c r="F6" s="116"/>
      <c r="G6" s="114"/>
      <c r="H6" s="114"/>
      <c r="I6" s="46" t="s">
        <v>9</v>
      </c>
      <c r="J6" s="46" t="s">
        <v>183</v>
      </c>
      <c r="K6" s="46" t="s">
        <v>184</v>
      </c>
      <c r="L6" s="116"/>
      <c r="M6" s="114"/>
      <c r="N6" s="114"/>
      <c r="O6" s="46" t="s">
        <v>9</v>
      </c>
      <c r="P6" s="46" t="s">
        <v>183</v>
      </c>
      <c r="Q6" s="46" t="s">
        <v>184</v>
      </c>
      <c r="R6" s="114"/>
    </row>
    <row r="7" spans="1:18" s="44" customFormat="1" ht="36.75" customHeight="1">
      <c r="A7" s="47">
        <f>B7+C7+F7</f>
        <v>12</v>
      </c>
      <c r="B7" s="47">
        <v>0</v>
      </c>
      <c r="C7" s="47">
        <f>D7+E7</f>
        <v>12</v>
      </c>
      <c r="D7" s="47">
        <v>0</v>
      </c>
      <c r="E7" s="47">
        <v>12</v>
      </c>
      <c r="F7" s="47">
        <v>0</v>
      </c>
      <c r="G7" s="47">
        <v>0</v>
      </c>
      <c r="H7" s="47">
        <v>0</v>
      </c>
      <c r="I7" s="47">
        <f>J7+K7</f>
        <v>11.26</v>
      </c>
      <c r="J7" s="47">
        <v>0</v>
      </c>
      <c r="K7" s="47">
        <v>11.26</v>
      </c>
      <c r="L7" s="47">
        <v>0</v>
      </c>
      <c r="M7" s="47">
        <v>9</v>
      </c>
      <c r="N7" s="47">
        <v>0</v>
      </c>
      <c r="O7" s="47">
        <f>P7+Q7</f>
        <v>9</v>
      </c>
      <c r="P7" s="47">
        <v>0</v>
      </c>
      <c r="Q7" s="47">
        <v>9</v>
      </c>
      <c r="R7" s="47">
        <v>0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B12" sqref="B12"/>
    </sheetView>
  </sheetViews>
  <sheetFormatPr defaultColWidth="8.75390625" defaultRowHeight="14.25"/>
  <cols>
    <col min="1" max="1" width="12.375" style="33" customWidth="1"/>
    <col min="2" max="2" width="33.25390625" style="24" customWidth="1"/>
    <col min="3" max="3" width="10.25390625" style="24" customWidth="1"/>
    <col min="4" max="4" width="9.50390625" style="24" bestFit="1" customWidth="1"/>
    <col min="5" max="5" width="10.125" style="24" customWidth="1"/>
    <col min="6" max="6" width="11.875" style="24" customWidth="1"/>
    <col min="7" max="7" width="16.50390625" style="24" customWidth="1"/>
    <col min="8" max="8" width="14.75390625" style="24" customWidth="1"/>
    <col min="9" max="9" width="14.125" style="24" customWidth="1"/>
    <col min="10" max="10" width="23.125" style="34" customWidth="1"/>
    <col min="11" max="11" width="16.00390625" style="24" customWidth="1"/>
    <col min="12" max="12" width="9.00390625" style="24" bestFit="1" customWidth="1"/>
    <col min="13" max="13" width="19.75390625" style="24" customWidth="1"/>
    <col min="14" max="14" width="15.50390625" style="24" customWidth="1"/>
    <col min="15" max="32" width="9.00390625" style="24" bestFit="1" customWidth="1"/>
    <col min="33" max="16384" width="8.75390625" style="24" customWidth="1"/>
  </cols>
  <sheetData>
    <row r="1" ht="14.25">
      <c r="A1" s="35" t="s">
        <v>185</v>
      </c>
    </row>
    <row r="2" spans="1:14" s="20" customFormat="1" ht="38.25" customHeight="1">
      <c r="A2" s="98" t="s">
        <v>186</v>
      </c>
      <c r="B2" s="98"/>
      <c r="C2" s="98"/>
      <c r="D2" s="98"/>
      <c r="E2" s="98"/>
      <c r="F2" s="98"/>
      <c r="G2" s="98"/>
      <c r="H2" s="98"/>
      <c r="I2" s="98"/>
      <c r="J2" s="98"/>
      <c r="K2" s="39"/>
      <c r="L2" s="39"/>
      <c r="M2" s="39"/>
      <c r="N2" s="39"/>
    </row>
    <row r="3" ht="14.25">
      <c r="J3" s="34" t="s">
        <v>3</v>
      </c>
    </row>
    <row r="4" spans="1:10" s="23" customFormat="1" ht="27.75" customHeight="1">
      <c r="A4" s="112" t="s">
        <v>46</v>
      </c>
      <c r="B4" s="112"/>
      <c r="C4" s="112" t="s">
        <v>80</v>
      </c>
      <c r="D4" s="112" t="s">
        <v>81</v>
      </c>
      <c r="E4" s="112"/>
      <c r="F4" s="112"/>
      <c r="G4" s="112"/>
      <c r="H4" s="112"/>
      <c r="I4" s="112" t="s">
        <v>82</v>
      </c>
      <c r="J4" s="112"/>
    </row>
    <row r="5" spans="1:10" s="23" customFormat="1" ht="19.5" customHeight="1">
      <c r="A5" s="118" t="s">
        <v>51</v>
      </c>
      <c r="B5" s="118" t="s">
        <v>52</v>
      </c>
      <c r="C5" s="112"/>
      <c r="D5" s="118" t="s">
        <v>56</v>
      </c>
      <c r="E5" s="110" t="s">
        <v>83</v>
      </c>
      <c r="F5" s="117"/>
      <c r="G5" s="111"/>
      <c r="H5" s="118" t="s">
        <v>84</v>
      </c>
      <c r="I5" s="118" t="s">
        <v>85</v>
      </c>
      <c r="J5" s="120" t="s">
        <v>86</v>
      </c>
    </row>
    <row r="6" spans="1:10" s="23" customFormat="1" ht="19.5" customHeight="1">
      <c r="A6" s="119"/>
      <c r="B6" s="119"/>
      <c r="C6" s="112"/>
      <c r="D6" s="119"/>
      <c r="E6" s="26" t="s">
        <v>9</v>
      </c>
      <c r="F6" s="26" t="s">
        <v>187</v>
      </c>
      <c r="G6" s="26" t="s">
        <v>188</v>
      </c>
      <c r="H6" s="119"/>
      <c r="I6" s="119"/>
      <c r="J6" s="121"/>
    </row>
    <row r="7" spans="1:10" s="23" customFormat="1" ht="19.5" customHeight="1">
      <c r="A7" s="110" t="s">
        <v>56</v>
      </c>
      <c r="B7" s="111"/>
      <c r="C7" s="36">
        <f aca="true" t="shared" si="0" ref="C7:I7">SUM(C8:C8)</f>
        <v>0</v>
      </c>
      <c r="D7" s="36">
        <f t="shared" si="0"/>
        <v>0</v>
      </c>
      <c r="E7" s="36">
        <f t="shared" si="0"/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40" t="e">
        <f>I7/C7</f>
        <v>#DIV/0!</v>
      </c>
    </row>
    <row r="8" spans="1:10" ht="19.5" customHeight="1">
      <c r="A8" s="37"/>
      <c r="B8" s="37"/>
      <c r="C8" s="38"/>
      <c r="D8" s="38">
        <f>E8+H8</f>
        <v>0</v>
      </c>
      <c r="E8" s="38">
        <f>F8+G8</f>
        <v>0</v>
      </c>
      <c r="F8" s="38"/>
      <c r="G8" s="38"/>
      <c r="H8" s="38"/>
      <c r="I8" s="41">
        <f>D8-C8</f>
        <v>0</v>
      </c>
      <c r="J8" s="42" t="e">
        <f>I8/C8</f>
        <v>#DIV/0!</v>
      </c>
    </row>
    <row r="9" ht="14.25">
      <c r="A9" s="33" t="s">
        <v>189</v>
      </c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G46" sqref="G46"/>
    </sheetView>
  </sheetViews>
  <sheetFormatPr defaultColWidth="8.75390625" defaultRowHeight="14.25"/>
  <cols>
    <col min="1" max="1" width="41.625" style="24" customWidth="1"/>
    <col min="2" max="2" width="20.00390625" style="167" customWidth="1"/>
    <col min="3" max="3" width="43.375" style="24" customWidth="1"/>
    <col min="4" max="4" width="15.00390625" style="167" customWidth="1"/>
    <col min="5" max="32" width="9.00390625" style="24" bestFit="1" customWidth="1"/>
    <col min="33" max="16384" width="8.75390625" style="24" customWidth="1"/>
  </cols>
  <sheetData>
    <row r="1" ht="30.75" customHeight="1">
      <c r="A1" s="24" t="s">
        <v>190</v>
      </c>
    </row>
    <row r="2" spans="1:4" ht="33.75" customHeight="1">
      <c r="A2" s="98" t="s">
        <v>191</v>
      </c>
      <c r="B2" s="98"/>
      <c r="C2" s="98"/>
      <c r="D2" s="98"/>
    </row>
    <row r="3" spans="3:4" ht="24.75" customHeight="1">
      <c r="C3" s="122" t="s">
        <v>192</v>
      </c>
      <c r="D3" s="123"/>
    </row>
    <row r="4" spans="1:4" ht="24.75" customHeight="1">
      <c r="A4" s="112" t="s">
        <v>4</v>
      </c>
      <c r="B4" s="112"/>
      <c r="C4" s="112" t="s">
        <v>5</v>
      </c>
      <c r="D4" s="112"/>
    </row>
    <row r="5" spans="1:4" ht="24.75" customHeight="1">
      <c r="A5" s="26" t="s">
        <v>193</v>
      </c>
      <c r="B5" s="168" t="s">
        <v>7</v>
      </c>
      <c r="C5" s="26" t="s">
        <v>193</v>
      </c>
      <c r="D5" s="168" t="s">
        <v>7</v>
      </c>
    </row>
    <row r="6" spans="1:4" ht="24.75" customHeight="1">
      <c r="A6" s="31" t="s">
        <v>194</v>
      </c>
      <c r="B6" s="51">
        <f>B7+B10</f>
        <v>2772.01</v>
      </c>
      <c r="C6" s="31" t="s">
        <v>195</v>
      </c>
      <c r="D6" s="51">
        <v>0</v>
      </c>
    </row>
    <row r="7" spans="1:4" ht="24.75" customHeight="1">
      <c r="A7" s="31" t="s">
        <v>196</v>
      </c>
      <c r="B7" s="51">
        <f>B8</f>
        <v>2772.01</v>
      </c>
      <c r="C7" s="31" t="s">
        <v>197</v>
      </c>
      <c r="D7" s="51">
        <v>0</v>
      </c>
    </row>
    <row r="8" spans="1:4" ht="24.75" customHeight="1">
      <c r="A8" s="31" t="s">
        <v>198</v>
      </c>
      <c r="B8" s="51">
        <v>2772.01</v>
      </c>
      <c r="C8" s="31" t="s">
        <v>199</v>
      </c>
      <c r="D8" s="51">
        <v>0</v>
      </c>
    </row>
    <row r="9" spans="1:4" ht="24.75" customHeight="1">
      <c r="A9" s="31" t="s">
        <v>200</v>
      </c>
      <c r="B9" s="51">
        <v>0</v>
      </c>
      <c r="C9" s="31" t="s">
        <v>201</v>
      </c>
      <c r="D9" s="51">
        <v>0</v>
      </c>
    </row>
    <row r="10" spans="1:4" ht="24.75" customHeight="1">
      <c r="A10" s="31" t="s">
        <v>202</v>
      </c>
      <c r="B10" s="51">
        <v>0</v>
      </c>
      <c r="C10" s="31" t="s">
        <v>203</v>
      </c>
      <c r="D10" s="51">
        <v>0</v>
      </c>
    </row>
    <row r="11" spans="1:4" ht="24.75" customHeight="1">
      <c r="A11" s="31" t="s">
        <v>198</v>
      </c>
      <c r="B11" s="51">
        <v>0</v>
      </c>
      <c r="C11" s="31" t="s">
        <v>204</v>
      </c>
      <c r="D11" s="51">
        <v>0</v>
      </c>
    </row>
    <row r="12" spans="1:4" ht="24.75" customHeight="1">
      <c r="A12" s="31" t="s">
        <v>200</v>
      </c>
      <c r="B12" s="51">
        <v>0</v>
      </c>
      <c r="C12" s="31" t="s">
        <v>205</v>
      </c>
      <c r="D12" s="51">
        <v>0</v>
      </c>
    </row>
    <row r="13" spans="1:4" ht="24.75" customHeight="1">
      <c r="A13" s="31" t="s">
        <v>206</v>
      </c>
      <c r="B13" s="51">
        <v>0</v>
      </c>
      <c r="C13" s="31" t="s">
        <v>207</v>
      </c>
      <c r="D13" s="51">
        <f>D14+D17</f>
        <v>2772.01</v>
      </c>
    </row>
    <row r="14" spans="1:4" ht="24.75" customHeight="1">
      <c r="A14" s="31" t="s">
        <v>208</v>
      </c>
      <c r="B14" s="51">
        <v>0</v>
      </c>
      <c r="C14" s="31" t="s">
        <v>197</v>
      </c>
      <c r="D14" s="51">
        <f>D15+D16</f>
        <v>2772.01</v>
      </c>
    </row>
    <row r="15" spans="1:4" ht="24.75" customHeight="1">
      <c r="A15" s="31" t="s">
        <v>209</v>
      </c>
      <c r="B15" s="51">
        <v>0</v>
      </c>
      <c r="C15" s="31" t="s">
        <v>199</v>
      </c>
      <c r="D15" s="51">
        <v>2772.01</v>
      </c>
    </row>
    <row r="16" spans="1:4" ht="24.75" customHeight="1">
      <c r="A16" s="31" t="s">
        <v>210</v>
      </c>
      <c r="B16" s="51">
        <v>0</v>
      </c>
      <c r="C16" s="31" t="s">
        <v>201</v>
      </c>
      <c r="D16" s="169">
        <v>0</v>
      </c>
    </row>
    <row r="17" spans="1:4" ht="24.75" customHeight="1">
      <c r="A17" s="31" t="s">
        <v>211</v>
      </c>
      <c r="B17" s="51">
        <v>0</v>
      </c>
      <c r="C17" s="31" t="s">
        <v>203</v>
      </c>
      <c r="D17" s="169">
        <v>0</v>
      </c>
    </row>
    <row r="18" spans="1:4" ht="24.75" customHeight="1">
      <c r="A18" s="31" t="s">
        <v>212</v>
      </c>
      <c r="B18" s="51">
        <v>0</v>
      </c>
      <c r="C18" s="31" t="s">
        <v>204</v>
      </c>
      <c r="D18" s="169">
        <v>0</v>
      </c>
    </row>
    <row r="19" spans="1:4" ht="24.75" customHeight="1">
      <c r="A19" s="31" t="s">
        <v>213</v>
      </c>
      <c r="B19" s="51">
        <v>0</v>
      </c>
      <c r="C19" s="31" t="s">
        <v>205</v>
      </c>
      <c r="D19" s="169">
        <v>0</v>
      </c>
    </row>
    <row r="20" spans="1:4" ht="24.75" customHeight="1">
      <c r="A20" s="31" t="s">
        <v>214</v>
      </c>
      <c r="B20" s="51">
        <v>0</v>
      </c>
      <c r="C20" s="31" t="s">
        <v>215</v>
      </c>
      <c r="D20" s="51">
        <v>0</v>
      </c>
    </row>
    <row r="21" spans="1:4" ht="24.75" customHeight="1">
      <c r="A21" s="31" t="s">
        <v>216</v>
      </c>
      <c r="B21" s="51">
        <v>0</v>
      </c>
      <c r="C21" s="31" t="s">
        <v>217</v>
      </c>
      <c r="D21" s="51">
        <v>0</v>
      </c>
    </row>
    <row r="22" spans="1:4" ht="24.75" customHeight="1">
      <c r="A22" s="31" t="s">
        <v>218</v>
      </c>
      <c r="B22" s="51">
        <v>0</v>
      </c>
      <c r="C22" s="31" t="s">
        <v>219</v>
      </c>
      <c r="D22" s="51">
        <v>0</v>
      </c>
    </row>
    <row r="23" spans="1:4" ht="24.75" customHeight="1">
      <c r="A23" s="31" t="s">
        <v>220</v>
      </c>
      <c r="B23" s="51">
        <v>0</v>
      </c>
      <c r="C23" s="31" t="s">
        <v>221</v>
      </c>
      <c r="D23" s="51">
        <v>0</v>
      </c>
    </row>
    <row r="24" spans="1:4" ht="24.75" customHeight="1">
      <c r="A24" s="31" t="s">
        <v>222</v>
      </c>
      <c r="B24" s="51">
        <v>0</v>
      </c>
      <c r="C24" s="31" t="s">
        <v>223</v>
      </c>
      <c r="D24" s="51">
        <v>0</v>
      </c>
    </row>
    <row r="25" spans="1:4" ht="24.75" customHeight="1">
      <c r="A25" s="31"/>
      <c r="B25" s="51"/>
      <c r="C25" s="31" t="s">
        <v>224</v>
      </c>
      <c r="D25" s="51">
        <v>0</v>
      </c>
    </row>
    <row r="26" spans="1:4" s="23" customFormat="1" ht="24.75" customHeight="1">
      <c r="A26" s="26" t="s">
        <v>225</v>
      </c>
      <c r="B26" s="56">
        <f>B6+B13+B16+B17+B18+B19+B20+B23+B24</f>
        <v>2772.01</v>
      </c>
      <c r="C26" s="26" t="s">
        <v>226</v>
      </c>
      <c r="D26" s="56">
        <f>D6+D13+D20+D21+D22+D23+D24+D25</f>
        <v>2772.01</v>
      </c>
    </row>
    <row r="27" spans="1:4" ht="24.75" customHeight="1">
      <c r="A27" s="32"/>
      <c r="B27" s="51"/>
      <c r="C27" s="32"/>
      <c r="D27" s="51"/>
    </row>
    <row r="28" spans="1:4" ht="24.75" customHeight="1">
      <c r="A28" s="31" t="s">
        <v>227</v>
      </c>
      <c r="B28" s="51">
        <v>0</v>
      </c>
      <c r="C28" s="31" t="s">
        <v>228</v>
      </c>
      <c r="D28" s="51">
        <v>0</v>
      </c>
    </row>
    <row r="29" spans="1:4" ht="24.75" customHeight="1">
      <c r="A29" s="31" t="s">
        <v>229</v>
      </c>
      <c r="B29" s="51">
        <v>0</v>
      </c>
      <c r="C29" s="31" t="s">
        <v>229</v>
      </c>
      <c r="D29" s="51">
        <v>0</v>
      </c>
    </row>
    <row r="30" spans="1:4" ht="24.75" customHeight="1">
      <c r="A30" s="31" t="s">
        <v>230</v>
      </c>
      <c r="B30" s="51">
        <v>0</v>
      </c>
      <c r="C30" s="31" t="s">
        <v>230</v>
      </c>
      <c r="D30" s="51">
        <v>0</v>
      </c>
    </row>
    <row r="31" spans="1:4" ht="24.75" customHeight="1">
      <c r="A31" s="31" t="s">
        <v>231</v>
      </c>
      <c r="B31" s="51">
        <v>0</v>
      </c>
      <c r="C31" s="31" t="s">
        <v>231</v>
      </c>
      <c r="D31" s="51">
        <v>0</v>
      </c>
    </row>
    <row r="32" spans="1:4" ht="24.75" customHeight="1">
      <c r="A32" s="31" t="s">
        <v>232</v>
      </c>
      <c r="B32" s="51">
        <v>0</v>
      </c>
      <c r="C32" s="31" t="s">
        <v>233</v>
      </c>
      <c r="D32" s="51">
        <v>0</v>
      </c>
    </row>
    <row r="33" spans="1:4" ht="24.75" customHeight="1">
      <c r="A33" s="31" t="s">
        <v>234</v>
      </c>
      <c r="B33" s="51">
        <v>0</v>
      </c>
      <c r="C33" s="31" t="s">
        <v>230</v>
      </c>
      <c r="D33" s="51">
        <v>0</v>
      </c>
    </row>
    <row r="34" spans="1:4" ht="24.75" customHeight="1">
      <c r="A34" s="31" t="s">
        <v>235</v>
      </c>
      <c r="B34" s="51">
        <v>0</v>
      </c>
      <c r="C34" s="31" t="s">
        <v>231</v>
      </c>
      <c r="D34" s="51">
        <v>0</v>
      </c>
    </row>
    <row r="35" spans="1:4" ht="24.75" customHeight="1">
      <c r="A35" s="31" t="s">
        <v>236</v>
      </c>
      <c r="B35" s="51">
        <v>0</v>
      </c>
      <c r="C35" s="31" t="s">
        <v>237</v>
      </c>
      <c r="D35" s="51">
        <v>0</v>
      </c>
    </row>
    <row r="36" spans="1:4" ht="24.75" customHeight="1">
      <c r="A36" s="31" t="s">
        <v>238</v>
      </c>
      <c r="B36" s="51">
        <v>0</v>
      </c>
      <c r="C36" s="31" t="s">
        <v>234</v>
      </c>
      <c r="D36" s="51">
        <v>0</v>
      </c>
    </row>
    <row r="37" spans="1:4" ht="24.75" customHeight="1">
      <c r="A37" s="31" t="s">
        <v>230</v>
      </c>
      <c r="B37" s="51">
        <v>0</v>
      </c>
      <c r="C37" s="31" t="s">
        <v>235</v>
      </c>
      <c r="D37" s="51">
        <v>0</v>
      </c>
    </row>
    <row r="38" spans="1:4" ht="24.75" customHeight="1">
      <c r="A38" s="31" t="s">
        <v>231</v>
      </c>
      <c r="B38" s="51">
        <v>0</v>
      </c>
      <c r="C38" s="31" t="s">
        <v>239</v>
      </c>
      <c r="D38" s="51">
        <v>0</v>
      </c>
    </row>
    <row r="39" spans="1:4" ht="24.75" customHeight="1">
      <c r="A39" s="31" t="s">
        <v>240</v>
      </c>
      <c r="B39" s="51">
        <v>0</v>
      </c>
      <c r="C39" s="31" t="s">
        <v>234</v>
      </c>
      <c r="D39" s="51">
        <v>0</v>
      </c>
    </row>
    <row r="40" spans="1:4" ht="24.75" customHeight="1">
      <c r="A40" s="31" t="s">
        <v>234</v>
      </c>
      <c r="B40" s="51">
        <v>0</v>
      </c>
      <c r="C40" s="31" t="s">
        <v>235</v>
      </c>
      <c r="D40" s="51">
        <v>0</v>
      </c>
    </row>
    <row r="41" spans="1:4" ht="24.75" customHeight="1">
      <c r="A41" s="31" t="s">
        <v>235</v>
      </c>
      <c r="B41" s="51">
        <v>0</v>
      </c>
      <c r="C41" s="31" t="s">
        <v>241</v>
      </c>
      <c r="D41" s="51">
        <v>0</v>
      </c>
    </row>
    <row r="42" spans="1:4" ht="24.75" customHeight="1">
      <c r="A42" s="31" t="s">
        <v>242</v>
      </c>
      <c r="B42" s="51">
        <v>0</v>
      </c>
      <c r="C42" s="31" t="s">
        <v>243</v>
      </c>
      <c r="D42" s="51">
        <v>0</v>
      </c>
    </row>
    <row r="43" spans="1:4" ht="24.75" customHeight="1">
      <c r="A43" s="31" t="s">
        <v>244</v>
      </c>
      <c r="B43" s="51">
        <v>0</v>
      </c>
      <c r="C43" s="31"/>
      <c r="D43" s="51"/>
    </row>
    <row r="44" spans="1:4" ht="21.75" customHeight="1">
      <c r="A44" s="31"/>
      <c r="B44" s="51"/>
      <c r="C44" s="31"/>
      <c r="D44" s="51"/>
    </row>
    <row r="45" spans="1:4" s="23" customFormat="1" ht="25.5" customHeight="1">
      <c r="A45" s="26" t="s">
        <v>42</v>
      </c>
      <c r="B45" s="56">
        <f>B26+B28+B35</f>
        <v>2772.01</v>
      </c>
      <c r="C45" s="26" t="s">
        <v>43</v>
      </c>
      <c r="D45" s="56">
        <f>D26+D28</f>
        <v>2772.01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I20" sqref="I20"/>
    </sheetView>
  </sheetViews>
  <sheetFormatPr defaultColWidth="8.75390625" defaultRowHeight="14.25"/>
  <cols>
    <col min="1" max="1" width="11.875" style="25" customWidth="1"/>
    <col min="2" max="4" width="14.375" style="25" customWidth="1"/>
    <col min="5" max="5" width="6.125" style="25" customWidth="1"/>
    <col min="6" max="7" width="14.375" style="25" customWidth="1"/>
    <col min="8" max="8" width="8.375" style="25" customWidth="1"/>
    <col min="9" max="9" width="10.375" style="25" customWidth="1"/>
    <col min="10" max="10" width="7.125" style="25" customWidth="1"/>
    <col min="11" max="11" width="6.625" style="25" customWidth="1"/>
    <col min="12" max="12" width="7.875" style="25" customWidth="1"/>
    <col min="13" max="13" width="9.00390625" style="25" customWidth="1"/>
    <col min="14" max="14" width="9.00390625" style="25" bestFit="1" customWidth="1"/>
    <col min="15" max="15" width="7.50390625" style="25" customWidth="1"/>
    <col min="16" max="16" width="6.875" style="25" customWidth="1"/>
    <col min="17" max="17" width="12.75390625" style="25" customWidth="1"/>
    <col min="18" max="32" width="9.00390625" style="25" bestFit="1" customWidth="1"/>
    <col min="33" max="16384" width="8.75390625" style="25" customWidth="1"/>
  </cols>
  <sheetData>
    <row r="1" ht="14.25">
      <c r="A1" s="25" t="s">
        <v>245</v>
      </c>
    </row>
    <row r="2" spans="1:17" s="20" customFormat="1" ht="28.5" customHeight="1">
      <c r="A2" s="98" t="s">
        <v>246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5:17" s="21" customFormat="1" ht="23.25" customHeight="1">
      <c r="O3" s="29" t="s">
        <v>3</v>
      </c>
      <c r="P3" s="29"/>
      <c r="Q3" s="29"/>
    </row>
    <row r="4" spans="1:17" s="22" customFormat="1" ht="27" customHeight="1">
      <c r="A4" s="112" t="s">
        <v>225</v>
      </c>
      <c r="B4" s="112" t="s">
        <v>247</v>
      </c>
      <c r="C4" s="112"/>
      <c r="D4" s="112"/>
      <c r="E4" s="112" t="s">
        <v>248</v>
      </c>
      <c r="F4" s="112"/>
      <c r="G4" s="112"/>
      <c r="H4" s="112" t="s">
        <v>249</v>
      </c>
      <c r="I4" s="112" t="s">
        <v>250</v>
      </c>
      <c r="J4" s="112" t="s">
        <v>251</v>
      </c>
      <c r="K4" s="112" t="s">
        <v>252</v>
      </c>
      <c r="L4" s="112" t="s">
        <v>253</v>
      </c>
      <c r="M4" s="112"/>
      <c r="N4" s="112"/>
      <c r="O4" s="112" t="s">
        <v>254</v>
      </c>
      <c r="P4" s="112" t="s">
        <v>255</v>
      </c>
      <c r="Q4" s="30"/>
    </row>
    <row r="5" spans="1:17" s="22" customFormat="1" ht="24.75" customHeight="1">
      <c r="A5" s="112"/>
      <c r="B5" s="112" t="s">
        <v>9</v>
      </c>
      <c r="C5" s="112" t="s">
        <v>256</v>
      </c>
      <c r="D5" s="112" t="s">
        <v>257</v>
      </c>
      <c r="E5" s="112" t="s">
        <v>9</v>
      </c>
      <c r="F5" s="27" t="s">
        <v>258</v>
      </c>
      <c r="G5" s="27"/>
      <c r="H5" s="112"/>
      <c r="I5" s="112"/>
      <c r="J5" s="112"/>
      <c r="K5" s="112"/>
      <c r="L5" s="112" t="s">
        <v>9</v>
      </c>
      <c r="M5" s="112" t="s">
        <v>259</v>
      </c>
      <c r="N5" s="112" t="s">
        <v>260</v>
      </c>
      <c r="O5" s="112"/>
      <c r="P5" s="112"/>
      <c r="Q5" s="30"/>
    </row>
    <row r="6" spans="1:17" s="23" customFormat="1" ht="54.75" customHeight="1">
      <c r="A6" s="112"/>
      <c r="B6" s="112"/>
      <c r="C6" s="112"/>
      <c r="D6" s="112"/>
      <c r="E6" s="112"/>
      <c r="F6" s="26" t="s">
        <v>261</v>
      </c>
      <c r="G6" s="26" t="s">
        <v>50</v>
      </c>
      <c r="H6" s="112"/>
      <c r="I6" s="112"/>
      <c r="J6" s="112"/>
      <c r="K6" s="112"/>
      <c r="L6" s="112"/>
      <c r="M6" s="112"/>
      <c r="N6" s="112"/>
      <c r="O6" s="112"/>
      <c r="P6" s="112"/>
      <c r="Q6" s="30"/>
    </row>
    <row r="7" spans="1:17" s="171" customFormat="1" ht="30" customHeight="1">
      <c r="A7" s="28">
        <f>B7+E7+H7+I7+J7+K7+L7+O7+P7</f>
        <v>2772.01</v>
      </c>
      <c r="B7" s="28">
        <f>C7+D7</f>
        <v>2772.01</v>
      </c>
      <c r="C7" s="28">
        <v>2772.01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170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2021-01-25T09:46:00Z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