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<sst xmlns="http://schemas.openxmlformats.org/spreadsheetml/2006/main" count="414" uniqueCount="284">
  <si>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</si>
  <si>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</si>
  <si>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</si>
  <si>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</si>
  <si>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</si>
  <si>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</si>
  <si>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</si>
  <si>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</si>
  <si>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</si>
  <si>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</si>
  <si>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</si>
  <si>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</si>
  <si>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</si>
  <si>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</si>
  <si>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</si>
  <si>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</si>
  <si>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</si>
  <si>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</si>
  <si>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</si>
  <si>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</si>
  <si>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</si>
  <si>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</si>
  <si>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</si>
  <si>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</si>
  <si>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</si>
  <si>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</si>
  <si>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</si>
  <si>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</si>
  <si>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</si>
  <si>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</si>
  <si>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</si>
  <si>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</si>
  <si>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</si>
  <si>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</si>
  <si>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</si>
  <si>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</si>
  <si>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</si>
  <si>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</si>
  <si>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</si>
  <si>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</si>
  <si>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</si>
  <si>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</si>
  <si>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</si>
  <si>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</si>
  <si>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</si>
  <si>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</si>
  <si>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</si>
  <si>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</si>
  <si>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</si>
  <si>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</si>
  <si>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</si>
  <si>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</si>
  <si>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</si>
  <si>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</si>
  <si>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</si>
  <si>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</si>
  <si>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201</t>
  </si>
  <si>
    <t>　　一般公共服务支出</t>
  </si>
  <si>
    <t>　　　20132</t>
  </si>
  <si>
    <t>　　　组织事务</t>
  </si>
  <si>
    <t>　　　　2013201</t>
  </si>
  <si>
    <t>　　　　行政运行</t>
  </si>
  <si>
    <t>　　　　2013202</t>
  </si>
  <si>
    <t>　　　　一般行政管理事务</t>
  </si>
  <si>
    <t>　　208</t>
  </si>
  <si>
    <t>　　社会保障和就业支出</t>
  </si>
  <si>
    <t>　　　20805</t>
  </si>
  <si>
    <t>　　　行政事业单位养老支出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</si>
  <si>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</si>
  <si>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</si>
  <si>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</si>
  <si>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</si>
  <si>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</si>
  <si>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</si>
  <si>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210</t>
  </si>
  <si>
    <t>　　卫生健康支出</t>
  </si>
  <si>
    <t>　　　21011</t>
  </si>
  <si>
    <t>　　　行政事业单位医疗</t>
  </si>
  <si>
    <t>　　　　2101101</t>
  </si>
  <si>
    <t>　　　　行政单位医疗</t>
  </si>
  <si>
    <t>　　　　2101103</t>
  </si>
  <si>
    <t>　　　　公务员医疗补助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</si>
  <si>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</si>
  <si>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</si>
  <si>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</si>
  <si>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</si>
  <si>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</si>
  <si>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</si>
  <si>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</si>
  <si>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</si>
  <si>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</si>
  <si>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</si>
  <si>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</si>
  <si>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</si>
  <si>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</si>
  <si>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</si>
  <si>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</si>
  <si>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</si>
  <si>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</si>
  <si>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党委办公厅（室）及相关机构事务支出</t>
  </si>
  <si>
    <t>其他党委办公厅（室）及相关机构事务支出</t>
  </si>
  <si>
    <t xml:space="preserve">       公务员事务</t>
  </si>
  <si>
    <t xml:space="preserve">      其他组织事务支出</t>
  </si>
  <si>
    <t xml:space="preserve">        其他行政事业单位养老支出</t>
  </si>
  <si>
    <t xml:space="preserve">   农林水支出</t>
  </si>
  <si>
    <t xml:space="preserve">        生产发展</t>
  </si>
  <si>
    <t xml:space="preserve">       对村民委员会和村党支部的补助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</si>
  <si>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</si>
  <si>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</si>
  <si>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</si>
  <si>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</si>
  <si>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</si>
  <si>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</si>
  <si>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</si>
  <si>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</si>
  <si>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</si>
  <si>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</si>
  <si>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</si>
  <si>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</si>
  <si>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</si>
  <si>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</si>
  <si>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</si>
  <si>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</si>
  <si>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</si>
  <si>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</si>
  <si>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</si>
  <si>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</si>
  <si>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</si>
  <si>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</si>
  <si>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</si>
  <si>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</si>
  <si>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</si>
  <si>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</si>
  <si>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</si>
  <si>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</si>
  <si>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</si>
  <si>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</si>
  <si>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</si>
  <si>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</si>
  <si>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</si>
  <si>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</si>
  <si>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</si>
  <si>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</si>
  <si>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</si>
  <si>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</si>
  <si>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</si>
  <si>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</si>
  <si>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</si>
  <si>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</si>
  <si>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</si>
  <si>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</si>
  <si>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</si>
  <si>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</si>
  <si>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</si>
  <si>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</si>
  <si>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</si>
  <si>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</si>
  <si>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</si>
  <si>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</si>
  <si>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</si>
  <si>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</si>
  <si>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</si>
  <si>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</si>
  <si>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</si>
  <si>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</si>
  <si>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</si>
  <si>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</si>
  <si>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</si>
  <si>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</si>
  <si>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</si>
  <si>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</si>
  <si>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</si>
  <si>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</si>
  <si>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</si>
  <si>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</si>
  <si>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</si>
  <si>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</si>
  <si>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</si>
  <si>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</si>
  <si>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</si>
  <si>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</si>
  <si>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</si>
  <si>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</si>
  <si>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</si>
  <si>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</si>
  <si>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</si>
  <si>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</si>
  <si>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</si>
  <si>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</si>
  <si>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</si>
  <si>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</si>
  <si>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</si>
  <si>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</si>
  <si>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</si>
  <si>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</si>
  <si>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</si>
  <si>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</si>
  <si>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</si>
  <si>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</si>
  <si>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</si>
  <si>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</si>
  <si>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</si>
  <si>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</si>
  <si>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</si>
  <si>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</si>
  <si>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</si>
  <si>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</si>
  <si>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</si>
  <si>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</si>
  <si>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</si>
  <si>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</si>
  <si>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</si>
  <si>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</si>
  <si>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</si>
  <si>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</si>
  <si>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</si>
  <si>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</si>
  <si>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</si>
  <si>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</si>
  <si>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</si>
  <si>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</si>
  <si>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</si>
  <si>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</si>
  <si>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</si>
  <si>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</si>
  <si>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</si>
  <si>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</si>
  <si>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</si>
  <si>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</si>
  <si>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</si>
  <si>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</si>
  <si>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</si>
  <si>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</si>
  <si>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</si>
  <si>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</si>
  <si>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</si>
  <si>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</si>
  <si>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</si>
  <si>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</si>
  <si>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</si>
  <si>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</si>
  <si>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</si>
  <si>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</si>
  <si>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</si>
  <si>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</si>
  <si>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</si>
  <si>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</si>
  <si>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</si>
  <si>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</si>
  <si>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</si>
  <si>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</si>
  <si>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</si>
  <si>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</si>
  <si>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</si>
  <si>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</si>
  <si>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</si>
  <si>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</si>
  <si>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</si>
  <si>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</si>
  <si>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</si>
  <si>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</si>
  <si>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</si>
  <si>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</si>
  <si>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</si>
  <si>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</si>
  <si>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</si>
  <si>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</si>
  <si>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</si>
  <si>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</si>
  <si>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</si>
  <si>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</si>
  <si>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</si>
  <si>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</si>
  <si>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</si>
  <si>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</si>
  <si>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</si>
  <si>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</si>
  <si>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</si>
  <si>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</si>
  <si>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</si>
  <si>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</si>
  <si>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 xml:space="preserve">     扶贫</t>
  </si>
  <si>
    <t xml:space="preserve">     农村综合改革</t>
  </si>
  <si>
    <t>注：此表为空表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</si>
</sst>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name val="楷书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name val="楷书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8" fillId="0" borderId="10" xfId="41" applyFont="1" applyBorder="1" applyAlignment="1" applyProtection="1">
      <alignment vertical="center" wrapText="1"/>
      <protection/>
    </xf>
    <xf numFmtId="0" fontId="56" fillId="0" borderId="0" xfId="0" applyNumberFormat="1" applyFont="1" applyAlignment="1">
      <alignment vertical="center"/>
    </xf>
    <xf numFmtId="0" fontId="13" fillId="0" borderId="11" xfId="41" applyNumberFormat="1" applyFont="1" applyBorder="1" applyAlignment="1" applyProtection="1">
      <alignment horizontal="center" vertical="center" wrapText="1"/>
      <protection/>
    </xf>
    <xf numFmtId="176" fontId="58" fillId="0" borderId="12" xfId="41" applyNumberFormat="1" applyFont="1" applyBorder="1" applyAlignment="1" applyProtection="1">
      <alignment horizontal="right" vertical="center" wrapText="1"/>
      <protection/>
    </xf>
    <xf numFmtId="176" fontId="58" fillId="0" borderId="11" xfId="41" applyNumberFormat="1" applyFont="1" applyBorder="1" applyAlignment="1" applyProtection="1">
      <alignment horizontal="right" vertical="center" wrapText="1"/>
      <protection/>
    </xf>
    <xf numFmtId="0" fontId="58" fillId="0" borderId="12" xfId="41" applyNumberFormat="1" applyFont="1" applyBorder="1" applyAlignment="1" applyProtection="1">
      <alignment horizontal="right" vertical="center" wrapText="1"/>
      <protection/>
    </xf>
    <xf numFmtId="0" fontId="58" fillId="0" borderId="11" xfId="41" applyNumberFormat="1" applyFont="1" applyBorder="1" applyAlignment="1" applyProtection="1">
      <alignment horizontal="right" vertical="center" wrapText="1"/>
      <protection/>
    </xf>
    <xf numFmtId="0" fontId="58" fillId="0" borderId="11" xfId="41" applyNumberFormat="1" applyFont="1" applyBorder="1" applyAlignment="1" applyProtection="1">
      <alignment vertical="center" wrapText="1"/>
      <protection/>
    </xf>
    <xf numFmtId="0" fontId="58" fillId="0" borderId="13" xfId="41" applyNumberFormat="1" applyFont="1" applyBorder="1" applyAlignment="1" applyProtection="1">
      <alignment vertical="center" wrapText="1"/>
      <protection/>
    </xf>
    <xf numFmtId="0" fontId="58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62" fillId="0" borderId="11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3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4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3" fillId="0" borderId="11" xfId="0" applyNumberFormat="1" applyFont="1" applyFill="1" applyBorder="1" applyAlignment="1">
      <alignment horizontal="right" vertical="center" wrapText="1"/>
    </xf>
    <xf numFmtId="0" fontId="64" fillId="0" borderId="15" xfId="0" applyNumberFormat="1" applyFont="1" applyFill="1" applyBorder="1" applyAlignment="1">
      <alignment horizontal="right" vertical="center" wrapText="1"/>
    </xf>
    <xf numFmtId="10" fontId="64" fillId="0" borderId="1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3" fillId="0" borderId="11" xfId="0" applyFont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6" fontId="63" fillId="0" borderId="11" xfId="0" applyNumberFormat="1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176" fontId="63" fillId="0" borderId="11" xfId="0" applyNumberFormat="1" applyFont="1" applyFill="1" applyBorder="1" applyAlignment="1">
      <alignment horizontal="right" vertical="center"/>
    </xf>
    <xf numFmtId="176" fontId="57" fillId="0" borderId="11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0" fontId="58" fillId="0" borderId="16" xfId="0" applyFont="1" applyFill="1" applyBorder="1" applyAlignment="1">
      <alignment horizontal="left" vertical="center" wrapText="1"/>
    </xf>
    <xf numFmtId="176" fontId="58" fillId="0" borderId="17" xfId="0" applyNumberFormat="1" applyFont="1" applyFill="1" applyBorder="1" applyAlignment="1">
      <alignment horizontal="right" vertical="center" wrapText="1"/>
    </xf>
    <xf numFmtId="176" fontId="13" fillId="0" borderId="12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63" fillId="0" borderId="18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3" fillId="0" borderId="11" xfId="41" applyNumberFormat="1" applyFont="1" applyBorder="1" applyAlignment="1" applyProtection="1">
      <alignment horizontal="center" vertical="center" wrapText="1"/>
      <protection/>
    </xf>
    <xf numFmtId="0" fontId="13" fillId="0" borderId="18" xfId="41" applyNumberFormat="1" applyFont="1" applyBorder="1" applyAlignment="1" applyProtection="1">
      <alignment horizontal="center" vertical="center" wrapText="1"/>
      <protection/>
    </xf>
    <xf numFmtId="0" fontId="13" fillId="0" borderId="20" xfId="41" applyNumberFormat="1" applyFont="1" applyBorder="1" applyAlignment="1" applyProtection="1">
      <alignment horizontal="center" vertical="center" wrapText="1"/>
      <protection/>
    </xf>
    <xf numFmtId="0" fontId="13" fillId="0" borderId="15" xfId="41" applyNumberFormat="1" applyFont="1" applyBorder="1" applyAlignment="1" applyProtection="1">
      <alignment horizontal="center" vertical="center" wrapText="1"/>
      <protection/>
    </xf>
    <xf numFmtId="0" fontId="13" fillId="0" borderId="16" xfId="41" applyFont="1" applyBorder="1" applyAlignment="1" applyProtection="1">
      <alignment horizontal="center" vertical="center" wrapText="1"/>
      <protection/>
    </xf>
    <xf numFmtId="0" fontId="13" fillId="0" borderId="13" xfId="4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0" fontId="13" fillId="0" borderId="12" xfId="41" applyNumberFormat="1" applyFont="1" applyBorder="1" applyAlignment="1" applyProtection="1">
      <alignment horizontal="center" vertical="center" wrapText="1"/>
      <protection/>
    </xf>
    <xf numFmtId="0" fontId="13" fillId="0" borderId="14" xfId="41" applyNumberFormat="1" applyFont="1" applyBorder="1" applyAlignment="1" applyProtection="1">
      <alignment horizontal="center" vertical="center" wrapText="1"/>
      <protection/>
    </xf>
    <xf numFmtId="0" fontId="13" fillId="0" borderId="19" xfId="41" applyNumberFormat="1" applyFont="1" applyBorder="1" applyAlignment="1" applyProtection="1">
      <alignment horizontal="center" vertical="center" wrapText="1"/>
      <protection/>
    </xf>
    <xf numFmtId="0" fontId="13" fillId="0" borderId="22" xfId="41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horizontal="right" vertical="center"/>
    </xf>
    <xf numFmtId="176" fontId="60" fillId="0" borderId="0" xfId="0" applyNumberFormat="1" applyFont="1" applyFill="1" applyAlignment="1">
      <alignment horizontal="right" vertical="center"/>
    </xf>
    <xf numFmtId="176" fontId="13" fillId="0" borderId="16" xfId="0" applyNumberFormat="1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vertical="center"/>
      <protection/>
    </xf>
    <xf numFmtId="0" fontId="37" fillId="0" borderId="10" xfId="0" applyFont="1" applyFill="1" applyBorder="1" applyAlignment="1" applyProtection="1">
      <alignment vertical="center"/>
      <protection/>
    </xf>
    <xf numFmtId="176" fontId="63" fillId="0" borderId="11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61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horizontal="left" vertical="center"/>
      <protection/>
    </xf>
    <xf numFmtId="176" fontId="5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76" fontId="12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 applyProtection="1">
      <alignment horizontal="left" vertical="center"/>
      <protection/>
    </xf>
    <xf numFmtId="176" fontId="63" fillId="0" borderId="11" xfId="0" applyNumberFormat="1" applyFont="1" applyFill="1" applyBorder="1" applyAlignment="1">
      <alignment horizontal="center" vertical="center" wrapText="1"/>
    </xf>
    <xf numFmtId="176" fontId="6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7" fillId="0" borderId="10" xfId="0" applyNumberFormat="1" applyFont="1" applyFill="1" applyBorder="1" applyAlignment="1" applyProtection="1">
      <alignment horizontal="left" vertical="center"/>
      <protection/>
    </xf>
    <xf numFmtId="176" fontId="38" fillId="0" borderId="10" xfId="0" applyNumberFormat="1" applyFont="1" applyFill="1" applyBorder="1" applyAlignment="1">
      <alignment horizontal="center" vertical="center"/>
    </xf>
    <xf numFmtId="10" fontId="63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176" fontId="66" fillId="0" borderId="11" xfId="0" applyNumberFormat="1" applyFont="1" applyFill="1" applyBorder="1" applyAlignment="1">
      <alignment horizontal="right" vertical="center" wrapText="1"/>
    </xf>
    <xf numFmtId="176" fontId="66" fillId="0" borderId="11" xfId="0" applyNumberFormat="1" applyFont="1" applyBorder="1" applyAlignment="1">
      <alignment horizontal="right" vertical="center" wrapText="1"/>
    </xf>
    <xf numFmtId="176" fontId="60" fillId="0" borderId="0" xfId="0" applyNumberFormat="1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6"/>
      <c r="C1" s="96"/>
      <c r="D1" s="96"/>
      <c r="E1" s="96"/>
      <c r="F1" s="96"/>
      <c r="G1" s="96"/>
      <c r="H1" s="96"/>
      <c r="I1" s="96"/>
      <c r="J1" s="96"/>
    </row>
    <row r="2" spans="2:10" ht="164.25" customHeight="1">
      <c r="B2" s="97" t="s">
        <v>0</v>
      </c>
      <c r="C2" s="98"/>
      <c r="D2" s="98"/>
      <c r="E2" s="98"/>
      <c r="F2" s="98"/>
      <c r="G2" s="98"/>
      <c r="H2" s="98"/>
      <c r="I2" s="98"/>
      <c r="J2" s="99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259</v>
      </c>
    </row>
    <row r="2" spans="1:9" s="1" customFormat="1" ht="36.75" customHeight="1">
      <c r="A2" s="116" t="s">
        <v>260</v>
      </c>
      <c r="B2" s="116"/>
      <c r="C2" s="116"/>
      <c r="D2" s="116"/>
      <c r="E2" s="116"/>
      <c r="F2" s="116"/>
      <c r="G2" s="116"/>
      <c r="H2" s="116"/>
      <c r="I2" s="116"/>
    </row>
    <row r="3" ht="27" customHeight="1">
      <c r="I3" t="s">
        <v>3</v>
      </c>
    </row>
    <row r="5" spans="1:9" s="17" customFormat="1" ht="39" customHeight="1">
      <c r="A5" s="18" t="s">
        <v>223</v>
      </c>
      <c r="B5" s="18" t="s">
        <v>261</v>
      </c>
      <c r="C5" s="18" t="s">
        <v>262</v>
      </c>
      <c r="D5" s="18" t="s">
        <v>263</v>
      </c>
      <c r="E5" s="19" t="s">
        <v>264</v>
      </c>
      <c r="F5" s="19" t="s">
        <v>265</v>
      </c>
      <c r="G5" s="19" t="s">
        <v>266</v>
      </c>
      <c r="H5" s="19" t="s">
        <v>267</v>
      </c>
      <c r="I5" s="19" t="s">
        <v>268</v>
      </c>
    </row>
    <row r="6" spans="1:9" s="171" customFormat="1" ht="24.75" customHeight="1">
      <c r="A6" s="169">
        <f>SUM(B6:I6)</f>
        <v>685.04</v>
      </c>
      <c r="B6" s="32">
        <v>685.04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269</v>
      </c>
    </row>
    <row r="2" spans="1:27" s="1" customFormat="1" ht="32.25" customHeight="1">
      <c r="A2" s="126" t="s">
        <v>270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6"/>
      <c r="Z2" s="16"/>
      <c r="AA2" s="16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27" t="s">
        <v>3</v>
      </c>
      <c r="X3" s="127"/>
      <c r="Y3" s="127"/>
      <c r="Z3" s="127"/>
    </row>
    <row r="4" spans="1:24" s="3" customFormat="1" ht="21.75" customHeight="1">
      <c r="A4" s="134" t="s">
        <v>271</v>
      </c>
      <c r="B4" s="134"/>
      <c r="C4" s="134" t="s">
        <v>272</v>
      </c>
      <c r="D4" s="134"/>
      <c r="E4" s="134" t="s">
        <v>273</v>
      </c>
      <c r="F4" s="134" t="s">
        <v>274</v>
      </c>
      <c r="G4" s="134" t="s">
        <v>275</v>
      </c>
      <c r="H4" s="134" t="s">
        <v>276</v>
      </c>
      <c r="I4" s="135" t="s">
        <v>113</v>
      </c>
      <c r="J4" s="128" t="s">
        <v>277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36" t="s">
        <v>278</v>
      </c>
    </row>
    <row r="5" spans="1:24" s="3" customFormat="1" ht="21.75" customHeight="1">
      <c r="A5" s="134"/>
      <c r="B5" s="134"/>
      <c r="C5" s="134"/>
      <c r="D5" s="134"/>
      <c r="E5" s="134"/>
      <c r="F5" s="134"/>
      <c r="G5" s="134"/>
      <c r="H5" s="134"/>
      <c r="I5" s="135"/>
      <c r="J5" s="129" t="s">
        <v>279</v>
      </c>
      <c r="K5" s="130"/>
      <c r="L5" s="130"/>
      <c r="M5" s="130"/>
      <c r="N5" s="130"/>
      <c r="O5" s="130"/>
      <c r="P5" s="131"/>
      <c r="Q5" s="129" t="s">
        <v>280</v>
      </c>
      <c r="R5" s="130"/>
      <c r="S5" s="130"/>
      <c r="T5" s="130"/>
      <c r="U5" s="130"/>
      <c r="V5" s="130"/>
      <c r="W5" s="131"/>
      <c r="X5" s="138"/>
    </row>
    <row r="6" spans="1:24" s="3" customFormat="1" ht="21.75" customHeight="1">
      <c r="A6" s="132" t="s">
        <v>50</v>
      </c>
      <c r="B6" s="132" t="s">
        <v>51</v>
      </c>
      <c r="C6" s="132" t="s">
        <v>50</v>
      </c>
      <c r="D6" s="132" t="s">
        <v>51</v>
      </c>
      <c r="E6" s="134"/>
      <c r="F6" s="134"/>
      <c r="G6" s="134"/>
      <c r="H6" s="134"/>
      <c r="I6" s="135"/>
      <c r="J6" s="136" t="s">
        <v>55</v>
      </c>
      <c r="K6" s="129" t="s">
        <v>10</v>
      </c>
      <c r="L6" s="130"/>
      <c r="M6" s="131"/>
      <c r="N6" s="129" t="s">
        <v>11</v>
      </c>
      <c r="O6" s="130"/>
      <c r="P6" s="131"/>
      <c r="Q6" s="136" t="s">
        <v>55</v>
      </c>
      <c r="R6" s="129" t="s">
        <v>10</v>
      </c>
      <c r="S6" s="130"/>
      <c r="T6" s="131"/>
      <c r="U6" s="129" t="s">
        <v>11</v>
      </c>
      <c r="V6" s="130"/>
      <c r="W6" s="131"/>
      <c r="X6" s="138"/>
    </row>
    <row r="7" spans="1:24" s="3" customFormat="1" ht="21.75" customHeight="1">
      <c r="A7" s="133"/>
      <c r="B7" s="133"/>
      <c r="C7" s="133"/>
      <c r="D7" s="133"/>
      <c r="E7" s="134"/>
      <c r="F7" s="134"/>
      <c r="G7" s="134"/>
      <c r="H7" s="134"/>
      <c r="I7" s="135"/>
      <c r="J7" s="137"/>
      <c r="K7" s="8" t="s">
        <v>9</v>
      </c>
      <c r="L7" s="8" t="s">
        <v>95</v>
      </c>
      <c r="M7" s="8" t="s">
        <v>96</v>
      </c>
      <c r="N7" s="8" t="s">
        <v>9</v>
      </c>
      <c r="O7" s="8" t="s">
        <v>95</v>
      </c>
      <c r="P7" s="8" t="s">
        <v>96</v>
      </c>
      <c r="Q7" s="137"/>
      <c r="R7" s="8" t="s">
        <v>9</v>
      </c>
      <c r="S7" s="8" t="s">
        <v>95</v>
      </c>
      <c r="T7" s="8" t="s">
        <v>96</v>
      </c>
      <c r="U7" s="8" t="s">
        <v>9</v>
      </c>
      <c r="V7" s="8" t="s">
        <v>95</v>
      </c>
      <c r="W7" s="8" t="s">
        <v>96</v>
      </c>
      <c r="X7" s="137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>L8+M8</f>
        <v>0</v>
      </c>
      <c r="L8" s="10"/>
      <c r="M8" s="10"/>
      <c r="N8" s="10">
        <f>O8+P8</f>
        <v>0</v>
      </c>
      <c r="O8" s="10"/>
      <c r="P8" s="10"/>
      <c r="Q8" s="10">
        <f>R8+U8</f>
        <v>0</v>
      </c>
      <c r="R8" s="10">
        <f>S8+T8</f>
        <v>0</v>
      </c>
      <c r="S8" s="10"/>
      <c r="T8" s="10"/>
      <c r="U8" s="10">
        <f>V8+W8</f>
        <v>0</v>
      </c>
      <c r="V8" s="12"/>
      <c r="W8" s="12"/>
      <c r="X8" s="12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11"/>
      <c r="J9" s="12"/>
      <c r="K9" s="12"/>
      <c r="L9" s="13"/>
      <c r="M9" s="13"/>
      <c r="N9" s="12"/>
      <c r="O9" s="13"/>
      <c r="P9" s="13"/>
      <c r="Q9" s="12"/>
      <c r="R9" s="12"/>
      <c r="S9" s="13"/>
      <c r="T9" s="13"/>
      <c r="U9" s="12"/>
      <c r="V9" s="13"/>
      <c r="W9" s="13"/>
      <c r="X9" s="13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11"/>
      <c r="J10" s="12"/>
      <c r="K10" s="12"/>
      <c r="L10" s="13"/>
      <c r="M10" s="13"/>
      <c r="N10" s="12"/>
      <c r="O10" s="13"/>
      <c r="P10" s="13"/>
      <c r="Q10" s="12"/>
      <c r="R10" s="12"/>
      <c r="S10" s="13"/>
      <c r="T10" s="13"/>
      <c r="U10" s="12"/>
      <c r="V10" s="13"/>
      <c r="W10" s="13"/>
      <c r="X10" s="13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11"/>
      <c r="J11" s="12"/>
      <c r="K11" s="12"/>
      <c r="L11" s="13"/>
      <c r="M11" s="13"/>
      <c r="N11" s="12"/>
      <c r="O11" s="13"/>
      <c r="P11" s="13"/>
      <c r="Q11" s="12"/>
      <c r="R11" s="12"/>
      <c r="S11" s="13"/>
      <c r="T11" s="13"/>
      <c r="U11" s="12"/>
      <c r="V11" s="13"/>
      <c r="W11" s="13"/>
      <c r="X11" s="13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11"/>
      <c r="J12" s="12"/>
      <c r="K12" s="12"/>
      <c r="L12" s="13"/>
      <c r="M12" s="13"/>
      <c r="N12" s="12"/>
      <c r="O12" s="13"/>
      <c r="P12" s="13"/>
      <c r="Q12" s="12"/>
      <c r="R12" s="12"/>
      <c r="S12" s="13"/>
      <c r="T12" s="13"/>
      <c r="U12" s="12"/>
      <c r="V12" s="13"/>
      <c r="W12" s="13"/>
      <c r="X12" s="13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11"/>
      <c r="J13" s="12"/>
      <c r="K13" s="12"/>
      <c r="L13" s="14"/>
      <c r="M13" s="14"/>
      <c r="N13" s="12"/>
      <c r="O13" s="14"/>
      <c r="P13" s="14"/>
      <c r="Q13" s="12"/>
      <c r="R13" s="12"/>
      <c r="S13" s="14"/>
      <c r="T13" s="14"/>
      <c r="U13" s="12"/>
      <c r="V13" s="14"/>
      <c r="W13" s="14"/>
      <c r="X13" s="14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11"/>
      <c r="J14" s="12"/>
      <c r="K14" s="12"/>
      <c r="L14" s="15"/>
      <c r="M14" s="15"/>
      <c r="N14" s="12"/>
      <c r="O14" s="15"/>
      <c r="P14" s="15"/>
      <c r="Q14" s="12"/>
      <c r="R14" s="12"/>
      <c r="S14" s="15"/>
      <c r="T14" s="15"/>
      <c r="U14" s="12"/>
      <c r="V14" s="15"/>
      <c r="W14" s="15"/>
      <c r="X14" s="15"/>
    </row>
    <row r="15" ht="14.25">
      <c r="A15" s="164" t="s">
        <v>283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25" sqref="D25"/>
    </sheetView>
  </sheetViews>
  <sheetFormatPr defaultColWidth="9.00390625" defaultRowHeight="14.25"/>
  <cols>
    <col min="1" max="1" width="33.75390625" style="25" customWidth="1"/>
    <col min="2" max="2" width="15.125" style="139" customWidth="1"/>
    <col min="3" max="3" width="30.125" style="25" customWidth="1"/>
    <col min="4" max="6" width="15.125" style="139" customWidth="1"/>
    <col min="7" max="16384" width="9.00390625" style="25" customWidth="1"/>
  </cols>
  <sheetData>
    <row r="1" ht="21" customHeight="1">
      <c r="A1" s="25" t="s">
        <v>1</v>
      </c>
    </row>
    <row r="2" spans="1:6" s="20" customFormat="1" ht="28.5" customHeight="1">
      <c r="A2" s="100" t="s">
        <v>2</v>
      </c>
      <c r="B2" s="100"/>
      <c r="C2" s="100"/>
      <c r="D2" s="100"/>
      <c r="E2" s="100"/>
      <c r="F2" s="100"/>
    </row>
    <row r="3" spans="2:6" s="21" customFormat="1" ht="17.25" customHeight="1">
      <c r="B3" s="140"/>
      <c r="C3" s="83"/>
      <c r="D3" s="140"/>
      <c r="E3" s="140"/>
      <c r="F3" s="140" t="s">
        <v>3</v>
      </c>
    </row>
    <row r="4" spans="1:6" s="23" customFormat="1" ht="17.25" customHeight="1">
      <c r="A4" s="101" t="s">
        <v>4</v>
      </c>
      <c r="B4" s="101"/>
      <c r="C4" s="101" t="s">
        <v>5</v>
      </c>
      <c r="D4" s="101"/>
      <c r="E4" s="101"/>
      <c r="F4" s="101"/>
    </row>
    <row r="5" spans="1:6" s="22" customFormat="1" ht="24.75" customHeight="1">
      <c r="A5" s="102" t="s">
        <v>6</v>
      </c>
      <c r="B5" s="141" t="s">
        <v>7</v>
      </c>
      <c r="C5" s="102" t="s">
        <v>8</v>
      </c>
      <c r="D5" s="144" t="s">
        <v>7</v>
      </c>
      <c r="E5" s="144"/>
      <c r="F5" s="144"/>
    </row>
    <row r="6" spans="1:6" s="22" customFormat="1" ht="27.75" customHeight="1">
      <c r="A6" s="102"/>
      <c r="B6" s="142"/>
      <c r="C6" s="102"/>
      <c r="D6" s="145" t="s">
        <v>9</v>
      </c>
      <c r="E6" s="145" t="s">
        <v>10</v>
      </c>
      <c r="F6" s="145" t="s">
        <v>11</v>
      </c>
    </row>
    <row r="7" spans="1:6" s="21" customFormat="1" ht="24.75" customHeight="1">
      <c r="A7" s="85" t="s">
        <v>12</v>
      </c>
      <c r="B7" s="143">
        <f>SUM(B8:B9)</f>
        <v>685.04</v>
      </c>
      <c r="C7" s="85" t="s">
        <v>13</v>
      </c>
      <c r="D7" s="143">
        <f>SUM(D8:D28)</f>
        <v>685.0400000000001</v>
      </c>
      <c r="E7" s="143">
        <f>SUM(E8:E28)</f>
        <v>685.0400000000001</v>
      </c>
      <c r="F7" s="143">
        <f>SUM(F8:F28)</f>
        <v>0</v>
      </c>
    </row>
    <row r="8" spans="1:6" s="21" customFormat="1" ht="24.75" customHeight="1">
      <c r="A8" s="86" t="s">
        <v>14</v>
      </c>
      <c r="B8" s="32">
        <v>685.04</v>
      </c>
      <c r="C8" s="86" t="s">
        <v>15</v>
      </c>
      <c r="D8" s="87">
        <f>E8+F8</f>
        <v>583.85</v>
      </c>
      <c r="E8" s="32">
        <v>583.85</v>
      </c>
      <c r="F8" s="87">
        <v>0</v>
      </c>
    </row>
    <row r="9" spans="1:6" s="21" customFormat="1" ht="24.75" customHeight="1">
      <c r="A9" s="86" t="s">
        <v>16</v>
      </c>
      <c r="B9" s="87">
        <v>0</v>
      </c>
      <c r="C9" s="86" t="s">
        <v>17</v>
      </c>
      <c r="D9" s="87">
        <f aca="true" t="shared" si="0" ref="D9:D28">E9+F9</f>
        <v>0</v>
      </c>
      <c r="E9" s="87">
        <v>0</v>
      </c>
      <c r="F9" s="87">
        <v>0</v>
      </c>
    </row>
    <row r="10" spans="1:6" s="21" customFormat="1" ht="24.75" customHeight="1">
      <c r="A10" s="86"/>
      <c r="B10" s="87"/>
      <c r="C10" s="86" t="s">
        <v>18</v>
      </c>
      <c r="D10" s="87">
        <f t="shared" si="0"/>
        <v>0</v>
      </c>
      <c r="E10" s="87">
        <v>0</v>
      </c>
      <c r="F10" s="87">
        <v>0</v>
      </c>
    </row>
    <row r="11" spans="1:6" s="21" customFormat="1" ht="24.75" customHeight="1">
      <c r="A11" s="86"/>
      <c r="B11" s="87"/>
      <c r="C11" s="86" t="s">
        <v>19</v>
      </c>
      <c r="D11" s="87">
        <f t="shared" si="0"/>
        <v>0</v>
      </c>
      <c r="E11" s="87">
        <v>0</v>
      </c>
      <c r="F11" s="87">
        <v>0</v>
      </c>
    </row>
    <row r="12" spans="1:6" s="21" customFormat="1" ht="24.75" customHeight="1">
      <c r="A12" s="86"/>
      <c r="B12" s="87"/>
      <c r="C12" s="86" t="s">
        <v>20</v>
      </c>
      <c r="D12" s="87">
        <f t="shared" si="0"/>
        <v>0</v>
      </c>
      <c r="E12" s="87">
        <v>0</v>
      </c>
      <c r="F12" s="87">
        <v>0</v>
      </c>
    </row>
    <row r="13" spans="1:6" s="21" customFormat="1" ht="24.75" customHeight="1">
      <c r="A13" s="86"/>
      <c r="B13" s="87"/>
      <c r="C13" s="86" t="s">
        <v>21</v>
      </c>
      <c r="D13" s="87">
        <f t="shared" si="0"/>
        <v>0</v>
      </c>
      <c r="E13" s="87">
        <v>0</v>
      </c>
      <c r="F13" s="87">
        <v>0</v>
      </c>
    </row>
    <row r="14" spans="1:6" s="21" customFormat="1" ht="24.75" customHeight="1">
      <c r="A14" s="86"/>
      <c r="B14" s="87"/>
      <c r="C14" s="86" t="s">
        <v>22</v>
      </c>
      <c r="D14" s="87">
        <f t="shared" si="0"/>
        <v>0</v>
      </c>
      <c r="E14" s="87">
        <v>0</v>
      </c>
      <c r="F14" s="87">
        <v>0</v>
      </c>
    </row>
    <row r="15" spans="1:6" s="21" customFormat="1" ht="24.75" customHeight="1">
      <c r="A15" s="86"/>
      <c r="B15" s="87"/>
      <c r="C15" s="86" t="s">
        <v>23</v>
      </c>
      <c r="D15" s="87">
        <f t="shared" si="0"/>
        <v>42</v>
      </c>
      <c r="E15" s="32">
        <v>42</v>
      </c>
      <c r="F15" s="87">
        <v>0</v>
      </c>
    </row>
    <row r="16" spans="1:6" s="21" customFormat="1" ht="24.75" customHeight="1">
      <c r="A16" s="86"/>
      <c r="B16" s="87"/>
      <c r="C16" s="86" t="s">
        <v>24</v>
      </c>
      <c r="D16" s="87">
        <f t="shared" si="0"/>
        <v>23.34</v>
      </c>
      <c r="E16" s="32">
        <v>23.34</v>
      </c>
      <c r="F16" s="87">
        <v>0</v>
      </c>
    </row>
    <row r="17" spans="1:6" s="21" customFormat="1" ht="24.75" customHeight="1">
      <c r="A17" s="86"/>
      <c r="B17" s="87"/>
      <c r="C17" s="86" t="s">
        <v>25</v>
      </c>
      <c r="D17" s="87">
        <f t="shared" si="0"/>
        <v>0</v>
      </c>
      <c r="E17" s="87">
        <v>0</v>
      </c>
      <c r="F17" s="87">
        <v>0</v>
      </c>
    </row>
    <row r="18" spans="1:6" s="21" customFormat="1" ht="24.75" customHeight="1">
      <c r="A18" s="86"/>
      <c r="B18" s="87"/>
      <c r="C18" s="86" t="s">
        <v>26</v>
      </c>
      <c r="D18" s="87">
        <f t="shared" si="0"/>
        <v>0</v>
      </c>
      <c r="E18" s="87">
        <v>0</v>
      </c>
      <c r="F18" s="87">
        <v>0</v>
      </c>
    </row>
    <row r="19" spans="1:6" s="21" customFormat="1" ht="24.75" customHeight="1">
      <c r="A19" s="86"/>
      <c r="B19" s="87"/>
      <c r="C19" s="86" t="s">
        <v>27</v>
      </c>
      <c r="D19" s="87">
        <f t="shared" si="0"/>
        <v>0</v>
      </c>
      <c r="E19" s="87">
        <v>0</v>
      </c>
      <c r="F19" s="87">
        <v>0</v>
      </c>
    </row>
    <row r="20" spans="1:6" s="21" customFormat="1" ht="24.75" customHeight="1">
      <c r="A20" s="86"/>
      <c r="B20" s="87"/>
      <c r="C20" s="86" t="s">
        <v>28</v>
      </c>
      <c r="D20" s="87">
        <f t="shared" si="0"/>
        <v>0</v>
      </c>
      <c r="E20" s="87">
        <v>0</v>
      </c>
      <c r="F20" s="87">
        <v>0</v>
      </c>
    </row>
    <row r="21" spans="1:6" s="21" customFormat="1" ht="24.75" customHeight="1">
      <c r="A21" s="86"/>
      <c r="B21" s="87"/>
      <c r="C21" s="86" t="s">
        <v>29</v>
      </c>
      <c r="D21" s="87">
        <f t="shared" si="0"/>
        <v>0</v>
      </c>
      <c r="E21" s="87">
        <v>0</v>
      </c>
      <c r="F21" s="87">
        <v>0</v>
      </c>
    </row>
    <row r="22" spans="1:6" s="21" customFormat="1" ht="24.75" customHeight="1">
      <c r="A22" s="86"/>
      <c r="B22" s="87"/>
      <c r="C22" s="86" t="s">
        <v>30</v>
      </c>
      <c r="D22" s="87">
        <f t="shared" si="0"/>
        <v>0</v>
      </c>
      <c r="E22" s="87">
        <v>0</v>
      </c>
      <c r="F22" s="87">
        <v>0</v>
      </c>
    </row>
    <row r="23" spans="1:6" s="21" customFormat="1" ht="24.75" customHeight="1">
      <c r="A23" s="86"/>
      <c r="B23" s="87"/>
      <c r="C23" s="86" t="s">
        <v>31</v>
      </c>
      <c r="D23" s="87">
        <f t="shared" si="0"/>
        <v>0</v>
      </c>
      <c r="E23" s="87">
        <v>0</v>
      </c>
      <c r="F23" s="87">
        <v>0</v>
      </c>
    </row>
    <row r="24" spans="1:6" s="21" customFormat="1" ht="24.75" customHeight="1">
      <c r="A24" s="86"/>
      <c r="B24" s="87"/>
      <c r="C24" s="86" t="s">
        <v>32</v>
      </c>
      <c r="D24" s="87">
        <f t="shared" si="0"/>
        <v>0</v>
      </c>
      <c r="E24" s="87">
        <v>0</v>
      </c>
      <c r="F24" s="87">
        <v>0</v>
      </c>
    </row>
    <row r="25" spans="1:6" s="21" customFormat="1" ht="24.75" customHeight="1">
      <c r="A25" s="86"/>
      <c r="B25" s="87"/>
      <c r="C25" s="86" t="s">
        <v>33</v>
      </c>
      <c r="D25" s="87">
        <f t="shared" si="0"/>
        <v>35.85</v>
      </c>
      <c r="E25" s="32">
        <v>35.85</v>
      </c>
      <c r="F25" s="87">
        <v>0</v>
      </c>
    </row>
    <row r="26" spans="1:6" s="21" customFormat="1" ht="24.75" customHeight="1">
      <c r="A26" s="86"/>
      <c r="B26" s="87"/>
      <c r="C26" s="86" t="s">
        <v>34</v>
      </c>
      <c r="D26" s="87">
        <f t="shared" si="0"/>
        <v>0</v>
      </c>
      <c r="E26" s="87">
        <v>0</v>
      </c>
      <c r="F26" s="87">
        <v>0</v>
      </c>
    </row>
    <row r="27" spans="1:6" s="21" customFormat="1" ht="24.75" customHeight="1">
      <c r="A27" s="86"/>
      <c r="B27" s="87"/>
      <c r="C27" s="88" t="s">
        <v>35</v>
      </c>
      <c r="D27" s="87">
        <f t="shared" si="0"/>
        <v>0</v>
      </c>
      <c r="E27" s="87">
        <v>0</v>
      </c>
      <c r="F27" s="87">
        <v>0</v>
      </c>
    </row>
    <row r="28" spans="1:6" s="21" customFormat="1" ht="24.75" customHeight="1">
      <c r="A28" s="86"/>
      <c r="B28" s="87"/>
      <c r="C28" s="86" t="s">
        <v>36</v>
      </c>
      <c r="D28" s="87">
        <f t="shared" si="0"/>
        <v>0</v>
      </c>
      <c r="E28" s="87">
        <v>0</v>
      </c>
      <c r="F28" s="87">
        <v>0</v>
      </c>
    </row>
    <row r="29" spans="1:6" s="21" customFormat="1" ht="24.75" customHeight="1">
      <c r="A29" s="84" t="s">
        <v>37</v>
      </c>
      <c r="B29" s="95">
        <f>B7</f>
        <v>685.04</v>
      </c>
      <c r="C29" s="89" t="s">
        <v>38</v>
      </c>
      <c r="D29" s="90">
        <f>D7</f>
        <v>685.0400000000001</v>
      </c>
      <c r="E29" s="90">
        <f>E7</f>
        <v>685.0400000000001</v>
      </c>
      <c r="F29" s="90">
        <f>F7</f>
        <v>0</v>
      </c>
    </row>
    <row r="30" spans="1:6" s="21" customFormat="1" ht="24.75" customHeight="1">
      <c r="A30" s="91" t="s">
        <v>39</v>
      </c>
      <c r="B30" s="92">
        <f>SUM(B31:B32)</f>
        <v>0</v>
      </c>
      <c r="C30" s="91" t="s">
        <v>40</v>
      </c>
      <c r="D30" s="92">
        <f>SUM(D31:D32)</f>
        <v>0</v>
      </c>
      <c r="E30" s="92">
        <f>SUM(E31:E32)</f>
        <v>0</v>
      </c>
      <c r="F30" s="92">
        <f>SUM(F31:F32)</f>
        <v>0</v>
      </c>
    </row>
    <row r="31" spans="1:6" s="21" customFormat="1" ht="24.75" customHeight="1">
      <c r="A31" s="86" t="s">
        <v>14</v>
      </c>
      <c r="B31" s="87">
        <v>0</v>
      </c>
      <c r="C31" s="86" t="s">
        <v>14</v>
      </c>
      <c r="D31" s="87">
        <f>E31+F31</f>
        <v>0</v>
      </c>
      <c r="E31" s="87">
        <v>0</v>
      </c>
      <c r="F31" s="87">
        <v>0</v>
      </c>
    </row>
    <row r="32" spans="1:6" s="21" customFormat="1" ht="24.75" customHeight="1">
      <c r="A32" s="86" t="s">
        <v>16</v>
      </c>
      <c r="B32" s="87">
        <v>0</v>
      </c>
      <c r="C32" s="93" t="s">
        <v>16</v>
      </c>
      <c r="D32" s="94">
        <f>E32+F32</f>
        <v>0</v>
      </c>
      <c r="E32" s="87">
        <v>0</v>
      </c>
      <c r="F32" s="87">
        <v>0</v>
      </c>
    </row>
    <row r="33" spans="1:6" s="21" customFormat="1" ht="24.75" customHeight="1">
      <c r="A33" s="84" t="s">
        <v>41</v>
      </c>
      <c r="B33" s="95">
        <f>B29+B30</f>
        <v>685.04</v>
      </c>
      <c r="C33" s="89" t="s">
        <v>42</v>
      </c>
      <c r="D33" s="95">
        <f>D29+D30</f>
        <v>685.0400000000001</v>
      </c>
      <c r="E33" s="90">
        <f>E29+E30</f>
        <v>685.0400000000001</v>
      </c>
      <c r="F33" s="90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12.50390625" style="39" customWidth="1"/>
    <col min="2" max="2" width="34.25390625" style="39" customWidth="1"/>
    <col min="3" max="11" width="10.50390625" style="52" customWidth="1"/>
    <col min="12" max="12" width="12.25390625" style="52" customWidth="1"/>
    <col min="13" max="16384" width="9.00390625" style="25" customWidth="1"/>
  </cols>
  <sheetData>
    <row r="1" ht="29.25" customHeight="1">
      <c r="A1" s="39" t="s">
        <v>43</v>
      </c>
    </row>
    <row r="2" spans="1:12" s="20" customFormat="1" ht="31.5" customHeight="1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73" customFormat="1" ht="31.5" customHeight="1">
      <c r="A3" s="75"/>
      <c r="B3" s="75"/>
      <c r="C3" s="76"/>
      <c r="D3" s="77"/>
      <c r="E3" s="75"/>
      <c r="F3" s="76"/>
      <c r="G3" s="76"/>
      <c r="H3" s="76"/>
      <c r="I3" s="76"/>
      <c r="J3" s="76"/>
      <c r="K3" s="76"/>
      <c r="L3" s="76" t="s">
        <v>3</v>
      </c>
    </row>
    <row r="4" spans="1:12" s="22" customFormat="1" ht="30" customHeight="1">
      <c r="A4" s="103" t="s">
        <v>45</v>
      </c>
      <c r="B4" s="103"/>
      <c r="C4" s="103" t="s">
        <v>46</v>
      </c>
      <c r="D4" s="104" t="s">
        <v>47</v>
      </c>
      <c r="E4" s="105"/>
      <c r="F4" s="105"/>
      <c r="G4" s="105"/>
      <c r="H4" s="104" t="s">
        <v>48</v>
      </c>
      <c r="I4" s="105"/>
      <c r="J4" s="105"/>
      <c r="K4" s="105"/>
      <c r="L4" s="108" t="s">
        <v>49</v>
      </c>
    </row>
    <row r="5" spans="1:12" s="22" customFormat="1" ht="58.5" customHeight="1">
      <c r="A5" s="78" t="s">
        <v>50</v>
      </c>
      <c r="B5" s="78" t="s">
        <v>51</v>
      </c>
      <c r="C5" s="103"/>
      <c r="D5" s="80" t="s">
        <v>9</v>
      </c>
      <c r="E5" s="79" t="s">
        <v>52</v>
      </c>
      <c r="F5" s="79" t="s">
        <v>53</v>
      </c>
      <c r="G5" s="80" t="s">
        <v>54</v>
      </c>
      <c r="H5" s="80" t="s">
        <v>9</v>
      </c>
      <c r="I5" s="79" t="s">
        <v>52</v>
      </c>
      <c r="J5" s="80" t="s">
        <v>53</v>
      </c>
      <c r="K5" s="80" t="s">
        <v>54</v>
      </c>
      <c r="L5" s="109"/>
    </row>
    <row r="6" spans="1:12" s="74" customFormat="1" ht="30.75" customHeight="1">
      <c r="A6" s="106" t="s">
        <v>55</v>
      </c>
      <c r="B6" s="107"/>
      <c r="C6" s="81">
        <f>D6</f>
        <v>685.0400000000001</v>
      </c>
      <c r="D6" s="81">
        <f>E6</f>
        <v>685.0400000000001</v>
      </c>
      <c r="E6" s="81">
        <f>E7+E11+E16+E20</f>
        <v>685.0400000000001</v>
      </c>
      <c r="F6" s="81">
        <f>SUM(F7:F19)</f>
        <v>0</v>
      </c>
      <c r="G6" s="81">
        <f aca="true" t="shared" si="0" ref="G6:L6">SUM(G7:G19)</f>
        <v>0</v>
      </c>
      <c r="H6" s="81">
        <f t="shared" si="0"/>
        <v>0</v>
      </c>
      <c r="I6" s="81">
        <f t="shared" si="0"/>
        <v>0</v>
      </c>
      <c r="J6" s="81">
        <f t="shared" si="0"/>
        <v>0</v>
      </c>
      <c r="K6" s="81">
        <f t="shared" si="0"/>
        <v>0</v>
      </c>
      <c r="L6" s="81">
        <f t="shared" si="0"/>
        <v>0</v>
      </c>
    </row>
    <row r="7" spans="1:12" s="150" customFormat="1" ht="24.75" customHeight="1">
      <c r="A7" s="147" t="s">
        <v>56</v>
      </c>
      <c r="B7" s="147" t="s">
        <v>57</v>
      </c>
      <c r="C7" s="148">
        <f aca="true" t="shared" si="1" ref="C7:C23">D7+H7+L7</f>
        <v>583.85</v>
      </c>
      <c r="D7" s="148">
        <f>SUM(E7:G7)</f>
        <v>583.85</v>
      </c>
      <c r="E7" s="149">
        <v>583.85</v>
      </c>
      <c r="F7" s="148">
        <v>0</v>
      </c>
      <c r="G7" s="148">
        <v>0</v>
      </c>
      <c r="H7" s="148">
        <f aca="true" t="shared" si="2" ref="H7:H23">SUM(I7:K7)</f>
        <v>0</v>
      </c>
      <c r="I7" s="148">
        <v>0</v>
      </c>
      <c r="J7" s="148">
        <v>0</v>
      </c>
      <c r="K7" s="148">
        <v>0</v>
      </c>
      <c r="L7" s="148">
        <v>0</v>
      </c>
    </row>
    <row r="8" spans="1:12" s="150" customFormat="1" ht="24.75" customHeight="1">
      <c r="A8" s="147" t="s">
        <v>58</v>
      </c>
      <c r="B8" s="147" t="s">
        <v>59</v>
      </c>
      <c r="C8" s="148">
        <f t="shared" si="1"/>
        <v>583.85</v>
      </c>
      <c r="D8" s="148">
        <f aca="true" t="shared" si="3" ref="D8:D23">SUM(E8:G8)</f>
        <v>583.85</v>
      </c>
      <c r="E8" s="149">
        <v>583.85</v>
      </c>
      <c r="F8" s="148">
        <v>0</v>
      </c>
      <c r="G8" s="148">
        <v>0</v>
      </c>
      <c r="H8" s="148">
        <f t="shared" si="2"/>
        <v>0</v>
      </c>
      <c r="I8" s="148">
        <v>0</v>
      </c>
      <c r="J8" s="148">
        <v>0</v>
      </c>
      <c r="K8" s="148">
        <v>0</v>
      </c>
      <c r="L8" s="148">
        <v>0</v>
      </c>
    </row>
    <row r="9" spans="1:12" s="21" customFormat="1" ht="24.75" customHeight="1">
      <c r="A9" s="71" t="s">
        <v>60</v>
      </c>
      <c r="B9" s="71" t="s">
        <v>61</v>
      </c>
      <c r="C9" s="82">
        <f t="shared" si="1"/>
        <v>261.35</v>
      </c>
      <c r="D9" s="82">
        <f t="shared" si="3"/>
        <v>261.35</v>
      </c>
      <c r="E9" s="32">
        <v>261.35</v>
      </c>
      <c r="F9" s="82">
        <v>0</v>
      </c>
      <c r="G9" s="82">
        <v>0</v>
      </c>
      <c r="H9" s="82">
        <f t="shared" si="2"/>
        <v>0</v>
      </c>
      <c r="I9" s="82">
        <v>0</v>
      </c>
      <c r="J9" s="82">
        <v>0</v>
      </c>
      <c r="K9" s="82">
        <v>0</v>
      </c>
      <c r="L9" s="82">
        <v>0</v>
      </c>
    </row>
    <row r="10" spans="1:12" s="21" customFormat="1" ht="24.75" customHeight="1">
      <c r="A10" s="71" t="s">
        <v>62</v>
      </c>
      <c r="B10" s="71" t="s">
        <v>63</v>
      </c>
      <c r="C10" s="82">
        <f t="shared" si="1"/>
        <v>322.5</v>
      </c>
      <c r="D10" s="82">
        <f t="shared" si="3"/>
        <v>322.5</v>
      </c>
      <c r="E10" s="32">
        <v>322.5</v>
      </c>
      <c r="F10" s="82">
        <v>0</v>
      </c>
      <c r="G10" s="82">
        <v>0</v>
      </c>
      <c r="H10" s="82">
        <f t="shared" si="2"/>
        <v>0</v>
      </c>
      <c r="I10" s="82">
        <v>0</v>
      </c>
      <c r="J10" s="82">
        <v>0</v>
      </c>
      <c r="K10" s="82">
        <v>0</v>
      </c>
      <c r="L10" s="82">
        <v>0</v>
      </c>
    </row>
    <row r="11" spans="1:12" s="150" customFormat="1" ht="24.75" customHeight="1">
      <c r="A11" s="147" t="s">
        <v>64</v>
      </c>
      <c r="B11" s="147" t="s">
        <v>65</v>
      </c>
      <c r="C11" s="148">
        <f t="shared" si="1"/>
        <v>42</v>
      </c>
      <c r="D11" s="148">
        <f t="shared" si="3"/>
        <v>42</v>
      </c>
      <c r="E11" s="149">
        <v>42</v>
      </c>
      <c r="F11" s="148">
        <v>0</v>
      </c>
      <c r="G11" s="148">
        <v>0</v>
      </c>
      <c r="H11" s="148">
        <f t="shared" si="2"/>
        <v>0</v>
      </c>
      <c r="I11" s="148">
        <v>0</v>
      </c>
      <c r="J11" s="148">
        <v>0</v>
      </c>
      <c r="K11" s="148">
        <v>0</v>
      </c>
      <c r="L11" s="148">
        <v>0</v>
      </c>
    </row>
    <row r="12" spans="1:12" s="150" customFormat="1" ht="24.75" customHeight="1">
      <c r="A12" s="147" t="s">
        <v>66</v>
      </c>
      <c r="B12" s="147" t="s">
        <v>67</v>
      </c>
      <c r="C12" s="148">
        <f t="shared" si="1"/>
        <v>42</v>
      </c>
      <c r="D12" s="148">
        <f t="shared" si="3"/>
        <v>42</v>
      </c>
      <c r="E12" s="149">
        <v>42</v>
      </c>
      <c r="F12" s="148">
        <v>0</v>
      </c>
      <c r="G12" s="148">
        <v>0</v>
      </c>
      <c r="H12" s="148">
        <f t="shared" si="2"/>
        <v>0</v>
      </c>
      <c r="I12" s="148">
        <v>0</v>
      </c>
      <c r="J12" s="148">
        <v>0</v>
      </c>
      <c r="K12" s="148">
        <v>0</v>
      </c>
      <c r="L12" s="148">
        <v>0</v>
      </c>
    </row>
    <row r="13" spans="1:12" s="21" customFormat="1" ht="24.75" customHeight="1">
      <c r="A13" s="71" t="s">
        <v>68</v>
      </c>
      <c r="B13" s="71" t="s">
        <v>69</v>
      </c>
      <c r="C13" s="82">
        <f t="shared" si="1"/>
        <v>10.71</v>
      </c>
      <c r="D13" s="82">
        <f t="shared" si="3"/>
        <v>10.71</v>
      </c>
      <c r="E13" s="32">
        <v>10.71</v>
      </c>
      <c r="F13" s="82">
        <v>0</v>
      </c>
      <c r="G13" s="82">
        <v>0</v>
      </c>
      <c r="H13" s="82">
        <f t="shared" si="2"/>
        <v>0</v>
      </c>
      <c r="I13" s="82">
        <v>0</v>
      </c>
      <c r="J13" s="82">
        <v>0</v>
      </c>
      <c r="K13" s="82">
        <v>0</v>
      </c>
      <c r="L13" s="82">
        <v>0</v>
      </c>
    </row>
    <row r="14" spans="1:12" s="21" customFormat="1" ht="24.75" customHeight="1">
      <c r="A14" s="71" t="s">
        <v>70</v>
      </c>
      <c r="B14" s="71" t="s">
        <v>71</v>
      </c>
      <c r="C14" s="82">
        <f t="shared" si="1"/>
        <v>20.86</v>
      </c>
      <c r="D14" s="82">
        <f t="shared" si="3"/>
        <v>20.86</v>
      </c>
      <c r="E14" s="32">
        <v>20.86</v>
      </c>
      <c r="F14" s="82">
        <v>0</v>
      </c>
      <c r="G14" s="82">
        <v>0</v>
      </c>
      <c r="H14" s="82">
        <f t="shared" si="2"/>
        <v>0</v>
      </c>
      <c r="I14" s="82">
        <v>0</v>
      </c>
      <c r="J14" s="82">
        <v>0</v>
      </c>
      <c r="K14" s="82">
        <v>0</v>
      </c>
      <c r="L14" s="82">
        <v>0</v>
      </c>
    </row>
    <row r="15" spans="1:12" s="21" customFormat="1" ht="24.75" customHeight="1">
      <c r="A15" s="71" t="s">
        <v>72</v>
      </c>
      <c r="B15" s="71" t="s">
        <v>73</v>
      </c>
      <c r="C15" s="82">
        <f t="shared" si="1"/>
        <v>10.43</v>
      </c>
      <c r="D15" s="82">
        <f t="shared" si="3"/>
        <v>10.43</v>
      </c>
      <c r="E15" s="32">
        <v>10.43</v>
      </c>
      <c r="F15" s="82">
        <v>0</v>
      </c>
      <c r="G15" s="82">
        <v>0</v>
      </c>
      <c r="H15" s="82">
        <f t="shared" si="2"/>
        <v>0</v>
      </c>
      <c r="I15" s="82">
        <v>0</v>
      </c>
      <c r="J15" s="82">
        <v>0</v>
      </c>
      <c r="K15" s="82">
        <v>0</v>
      </c>
      <c r="L15" s="82">
        <v>0</v>
      </c>
    </row>
    <row r="16" spans="1:12" s="150" customFormat="1" ht="24.75" customHeight="1">
      <c r="A16" s="147" t="s">
        <v>74</v>
      </c>
      <c r="B16" s="147" t="s">
        <v>75</v>
      </c>
      <c r="C16" s="148">
        <f t="shared" si="1"/>
        <v>23.34</v>
      </c>
      <c r="D16" s="148">
        <f t="shared" si="3"/>
        <v>23.34</v>
      </c>
      <c r="E16" s="149">
        <v>23.34</v>
      </c>
      <c r="F16" s="148">
        <v>0</v>
      </c>
      <c r="G16" s="148">
        <v>0</v>
      </c>
      <c r="H16" s="148">
        <f t="shared" si="2"/>
        <v>0</v>
      </c>
      <c r="I16" s="148">
        <v>0</v>
      </c>
      <c r="J16" s="148">
        <v>0</v>
      </c>
      <c r="K16" s="148">
        <v>0</v>
      </c>
      <c r="L16" s="148">
        <v>0</v>
      </c>
    </row>
    <row r="17" spans="1:12" s="150" customFormat="1" ht="24.75" customHeight="1">
      <c r="A17" s="147" t="s">
        <v>76</v>
      </c>
      <c r="B17" s="147" t="s">
        <v>77</v>
      </c>
      <c r="C17" s="148">
        <f t="shared" si="1"/>
        <v>23.34</v>
      </c>
      <c r="D17" s="148">
        <f t="shared" si="3"/>
        <v>23.34</v>
      </c>
      <c r="E17" s="149">
        <v>23.34</v>
      </c>
      <c r="F17" s="148">
        <v>0</v>
      </c>
      <c r="G17" s="148">
        <v>0</v>
      </c>
      <c r="H17" s="148">
        <f t="shared" si="2"/>
        <v>0</v>
      </c>
      <c r="I17" s="148">
        <v>0</v>
      </c>
      <c r="J17" s="148">
        <v>0</v>
      </c>
      <c r="K17" s="148">
        <v>0</v>
      </c>
      <c r="L17" s="148">
        <v>0</v>
      </c>
    </row>
    <row r="18" spans="1:12" s="21" customFormat="1" ht="24.75" customHeight="1">
      <c r="A18" s="71" t="s">
        <v>78</v>
      </c>
      <c r="B18" s="71" t="s">
        <v>79</v>
      </c>
      <c r="C18" s="82">
        <f t="shared" si="1"/>
        <v>11.47</v>
      </c>
      <c r="D18" s="82">
        <f t="shared" si="3"/>
        <v>11.47</v>
      </c>
      <c r="E18" s="32">
        <v>11.47</v>
      </c>
      <c r="F18" s="82">
        <v>0</v>
      </c>
      <c r="G18" s="82">
        <v>0</v>
      </c>
      <c r="H18" s="82">
        <f t="shared" si="2"/>
        <v>0</v>
      </c>
      <c r="I18" s="82">
        <v>0</v>
      </c>
      <c r="J18" s="82">
        <v>0</v>
      </c>
      <c r="K18" s="82">
        <v>0</v>
      </c>
      <c r="L18" s="82">
        <v>0</v>
      </c>
    </row>
    <row r="19" spans="1:12" s="21" customFormat="1" ht="24.75" customHeight="1">
      <c r="A19" s="71" t="s">
        <v>80</v>
      </c>
      <c r="B19" s="71" t="s">
        <v>81</v>
      </c>
      <c r="C19" s="82">
        <f t="shared" si="1"/>
        <v>11.87</v>
      </c>
      <c r="D19" s="82">
        <f t="shared" si="3"/>
        <v>11.87</v>
      </c>
      <c r="E19" s="32">
        <v>11.87</v>
      </c>
      <c r="F19" s="82">
        <v>0</v>
      </c>
      <c r="G19" s="82">
        <v>0</v>
      </c>
      <c r="H19" s="82">
        <f t="shared" si="2"/>
        <v>0</v>
      </c>
      <c r="I19" s="82">
        <v>0</v>
      </c>
      <c r="J19" s="82">
        <v>0</v>
      </c>
      <c r="K19" s="82">
        <v>0</v>
      </c>
      <c r="L19" s="82">
        <v>0</v>
      </c>
    </row>
    <row r="20" spans="1:12" s="150" customFormat="1" ht="24.75" customHeight="1">
      <c r="A20" s="147" t="s">
        <v>82</v>
      </c>
      <c r="B20" s="147" t="s">
        <v>83</v>
      </c>
      <c r="C20" s="148">
        <f t="shared" si="1"/>
        <v>35.85</v>
      </c>
      <c r="D20" s="148">
        <f t="shared" si="3"/>
        <v>35.85</v>
      </c>
      <c r="E20" s="149">
        <v>35.85</v>
      </c>
      <c r="F20" s="148">
        <v>0</v>
      </c>
      <c r="G20" s="148">
        <v>0</v>
      </c>
      <c r="H20" s="148">
        <f t="shared" si="2"/>
        <v>0</v>
      </c>
      <c r="I20" s="148">
        <v>0</v>
      </c>
      <c r="J20" s="148">
        <v>0</v>
      </c>
      <c r="K20" s="148">
        <v>0</v>
      </c>
      <c r="L20" s="148">
        <v>0</v>
      </c>
    </row>
    <row r="21" spans="1:12" s="150" customFormat="1" ht="24.75" customHeight="1">
      <c r="A21" s="147" t="s">
        <v>84</v>
      </c>
      <c r="B21" s="147" t="s">
        <v>85</v>
      </c>
      <c r="C21" s="148">
        <f t="shared" si="1"/>
        <v>35.85</v>
      </c>
      <c r="D21" s="148">
        <f t="shared" si="3"/>
        <v>35.85</v>
      </c>
      <c r="E21" s="149">
        <v>35.85</v>
      </c>
      <c r="F21" s="148">
        <v>0</v>
      </c>
      <c r="G21" s="148">
        <v>0</v>
      </c>
      <c r="H21" s="148">
        <f t="shared" si="2"/>
        <v>0</v>
      </c>
      <c r="I21" s="148">
        <v>0</v>
      </c>
      <c r="J21" s="148">
        <v>0</v>
      </c>
      <c r="K21" s="148">
        <v>0</v>
      </c>
      <c r="L21" s="148">
        <v>0</v>
      </c>
    </row>
    <row r="22" spans="1:12" s="21" customFormat="1" ht="24.75" customHeight="1">
      <c r="A22" s="71" t="s">
        <v>86</v>
      </c>
      <c r="B22" s="71" t="s">
        <v>87</v>
      </c>
      <c r="C22" s="82">
        <f t="shared" si="1"/>
        <v>16.89</v>
      </c>
      <c r="D22" s="82">
        <f t="shared" si="3"/>
        <v>16.89</v>
      </c>
      <c r="E22" s="32">
        <v>16.89</v>
      </c>
      <c r="F22" s="82">
        <v>0</v>
      </c>
      <c r="G22" s="82">
        <v>0</v>
      </c>
      <c r="H22" s="82">
        <f t="shared" si="2"/>
        <v>0</v>
      </c>
      <c r="I22" s="82">
        <v>0</v>
      </c>
      <c r="J22" s="82">
        <v>0</v>
      </c>
      <c r="K22" s="82">
        <v>0</v>
      </c>
      <c r="L22" s="82">
        <v>0</v>
      </c>
    </row>
    <row r="23" spans="1:12" s="21" customFormat="1" ht="24.75" customHeight="1">
      <c r="A23" s="71" t="s">
        <v>88</v>
      </c>
      <c r="B23" s="71" t="s">
        <v>89</v>
      </c>
      <c r="C23" s="82">
        <f t="shared" si="1"/>
        <v>18.96</v>
      </c>
      <c r="D23" s="82">
        <f t="shared" si="3"/>
        <v>18.96</v>
      </c>
      <c r="E23" s="32">
        <v>18.96</v>
      </c>
      <c r="F23" s="82">
        <v>0</v>
      </c>
      <c r="G23" s="82">
        <v>0</v>
      </c>
      <c r="H23" s="82">
        <f t="shared" si="2"/>
        <v>0</v>
      </c>
      <c r="I23" s="82">
        <v>0</v>
      </c>
      <c r="J23" s="82">
        <v>0</v>
      </c>
      <c r="K23" s="82">
        <v>0</v>
      </c>
      <c r="L23" s="82">
        <v>0</v>
      </c>
    </row>
    <row r="24" spans="1:12" s="21" customFormat="1" ht="24.75" customHeight="1">
      <c r="A24" s="39"/>
      <c r="B24" s="39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s="21" customFormat="1" ht="24.75" customHeight="1">
      <c r="A25" s="39"/>
      <c r="B25" s="39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s="21" customFormat="1" ht="24.75" customHeight="1">
      <c r="A26" s="39"/>
      <c r="B26" s="39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s="21" customFormat="1" ht="24.75" customHeight="1">
      <c r="A27" s="39"/>
      <c r="B27" s="39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s="21" customFormat="1" ht="24.75" customHeight="1">
      <c r="A28" s="39"/>
      <c r="B28" s="39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21" customFormat="1" ht="24.75" customHeight="1">
      <c r="A29" s="39"/>
      <c r="B29" s="39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s="21" customFormat="1" ht="24.75" customHeight="1">
      <c r="A30" s="39"/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s="21" customFormat="1" ht="24.75" customHeight="1">
      <c r="A31" s="39"/>
      <c r="B31" s="39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s="21" customFormat="1" ht="24.75" customHeight="1">
      <c r="A32" s="39"/>
      <c r="B32" s="39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s="21" customFormat="1" ht="24.75" customHeight="1">
      <c r="A33" s="39"/>
      <c r="B33" s="39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s="21" customFormat="1" ht="24.75" customHeight="1">
      <c r="A34" s="39"/>
      <c r="B34" s="39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s="21" customFormat="1" ht="24.75" customHeight="1">
      <c r="A35" s="39"/>
      <c r="B35" s="39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s="21" customFormat="1" ht="24.75" customHeight="1">
      <c r="A36" s="39"/>
      <c r="B36" s="39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s="21" customFormat="1" ht="24.75" customHeight="1">
      <c r="A37" s="39"/>
      <c r="B37" s="39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s="21" customFormat="1" ht="24.75" customHeight="1">
      <c r="A38" s="39"/>
      <c r="B38" s="39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s="21" customFormat="1" ht="24.75" customHeight="1">
      <c r="A39" s="39"/>
      <c r="B39" s="39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s="21" customFormat="1" ht="24.75" customHeight="1">
      <c r="A40" s="39"/>
      <c r="B40" s="39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s="21" customFormat="1" ht="24.75" customHeight="1">
      <c r="A41" s="39"/>
      <c r="B41" s="39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s="21" customFormat="1" ht="24.75" customHeight="1">
      <c r="A42" s="39"/>
      <c r="B42" s="39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s="21" customFormat="1" ht="24.75" customHeight="1">
      <c r="A43" s="39"/>
      <c r="B43" s="39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s="21" customFormat="1" ht="24.75" customHeight="1">
      <c r="A44" s="39"/>
      <c r="B44" s="39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s="21" customFormat="1" ht="24.75" customHeight="1">
      <c r="A45" s="39"/>
      <c r="B45" s="39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s="21" customFormat="1" ht="24.75" customHeight="1">
      <c r="A46" s="39"/>
      <c r="B46" s="39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s="21" customFormat="1" ht="24.75" customHeight="1">
      <c r="A47" s="39"/>
      <c r="B47" s="39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s="21" customFormat="1" ht="24.75" customHeight="1">
      <c r="A48" s="39"/>
      <c r="B48" s="39"/>
      <c r="C48" s="52"/>
      <c r="D48" s="52"/>
      <c r="E48" s="52"/>
      <c r="F48" s="52"/>
      <c r="G48" s="52"/>
      <c r="H48" s="52"/>
      <c r="I48" s="52"/>
      <c r="J48" s="52"/>
      <c r="K48" s="52"/>
      <c r="L48" s="52"/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J32" sqref="J32"/>
    </sheetView>
  </sheetViews>
  <sheetFormatPr defaultColWidth="9.00390625" defaultRowHeight="14.25"/>
  <cols>
    <col min="1" max="1" width="11.75390625" style="62" customWidth="1"/>
    <col min="2" max="2" width="39.50390625" style="62" customWidth="1"/>
    <col min="3" max="7" width="13.625" style="63" customWidth="1"/>
    <col min="8" max="8" width="17.875" style="64" customWidth="1"/>
    <col min="9" max="16384" width="9.00390625" style="65" customWidth="1"/>
  </cols>
  <sheetData>
    <row r="1" ht="24.75" customHeight="1">
      <c r="A1" s="62" t="s">
        <v>90</v>
      </c>
    </row>
    <row r="2" spans="1:8" s="58" customFormat="1" ht="22.5" customHeight="1">
      <c r="A2" s="110" t="s">
        <v>91</v>
      </c>
      <c r="B2" s="110"/>
      <c r="C2" s="110"/>
      <c r="D2" s="110"/>
      <c r="E2" s="110"/>
      <c r="F2" s="110"/>
      <c r="G2" s="110"/>
      <c r="H2" s="110"/>
    </row>
    <row r="3" ht="24" customHeight="1">
      <c r="H3" s="64" t="s">
        <v>3</v>
      </c>
    </row>
    <row r="4" spans="1:8" s="59" customFormat="1" ht="39" customHeight="1">
      <c r="A4" s="111" t="s">
        <v>45</v>
      </c>
      <c r="B4" s="111"/>
      <c r="C4" s="112" t="s">
        <v>92</v>
      </c>
      <c r="D4" s="112" t="s">
        <v>93</v>
      </c>
      <c r="E4" s="112"/>
      <c r="F4" s="112"/>
      <c r="G4" s="111" t="s">
        <v>94</v>
      </c>
      <c r="H4" s="111"/>
    </row>
    <row r="5" spans="1:8" s="59" customFormat="1" ht="31.5" customHeight="1">
      <c r="A5" s="66" t="s">
        <v>50</v>
      </c>
      <c r="B5" s="66" t="s">
        <v>51</v>
      </c>
      <c r="C5" s="112"/>
      <c r="D5" s="67" t="s">
        <v>55</v>
      </c>
      <c r="E5" s="67" t="s">
        <v>95</v>
      </c>
      <c r="F5" s="67" t="s">
        <v>96</v>
      </c>
      <c r="G5" s="67" t="s">
        <v>97</v>
      </c>
      <c r="H5" s="68" t="s">
        <v>98</v>
      </c>
    </row>
    <row r="6" spans="1:8" s="60" customFormat="1" ht="24.75" customHeight="1">
      <c r="A6" s="113" t="s">
        <v>55</v>
      </c>
      <c r="B6" s="114"/>
      <c r="C6" s="69">
        <f>C7+C15+C21+C25+C30</f>
        <v>828.3299999999998</v>
      </c>
      <c r="D6" s="69">
        <f>D7+D15+D21+D25+D30</f>
        <v>685.0400000000001</v>
      </c>
      <c r="E6" s="69">
        <f>E7+E15+E21+E25+E30</f>
        <v>362.54</v>
      </c>
      <c r="F6" s="69">
        <f>F7+F15+F21+F25+F30</f>
        <v>322.5</v>
      </c>
      <c r="G6" s="158">
        <f>D6-C6</f>
        <v>-143.28999999999974</v>
      </c>
      <c r="H6" s="162">
        <f>G6/C6</f>
        <v>-0.17298661161614304</v>
      </c>
    </row>
    <row r="7" spans="1:8" s="159" customFormat="1" ht="24.75" customHeight="1">
      <c r="A7" s="156">
        <v>201</v>
      </c>
      <c r="B7" s="147" t="s">
        <v>57</v>
      </c>
      <c r="C7" s="157">
        <f>C10+C8</f>
        <v>601.68</v>
      </c>
      <c r="D7" s="157">
        <f>D10+D8</f>
        <v>583.85</v>
      </c>
      <c r="E7" s="157">
        <f>E10+E8</f>
        <v>261.35</v>
      </c>
      <c r="F7" s="157">
        <f>F10+F8</f>
        <v>322.5</v>
      </c>
      <c r="G7" s="158">
        <f aca="true" t="shared" si="0" ref="G7:G33">D7-C7</f>
        <v>-17.829999999999927</v>
      </c>
      <c r="H7" s="162">
        <f aca="true" t="shared" si="1" ref="H7:H33">G7/C7</f>
        <v>-0.029633692328147734</v>
      </c>
    </row>
    <row r="8" spans="1:8" s="159" customFormat="1" ht="24.75" customHeight="1">
      <c r="A8" s="156">
        <v>20131</v>
      </c>
      <c r="B8" s="147" t="s">
        <v>99</v>
      </c>
      <c r="C8" s="157">
        <f>C9</f>
        <v>3.21</v>
      </c>
      <c r="D8" s="157">
        <f>D9</f>
        <v>0</v>
      </c>
      <c r="E8" s="157">
        <f>E9</f>
        <v>0</v>
      </c>
      <c r="F8" s="157">
        <f>F9</f>
        <v>0</v>
      </c>
      <c r="G8" s="158">
        <f t="shared" si="0"/>
        <v>-3.21</v>
      </c>
      <c r="H8" s="162">
        <f t="shared" si="1"/>
        <v>-1</v>
      </c>
    </row>
    <row r="9" spans="1:8" s="153" customFormat="1" ht="24.75" customHeight="1">
      <c r="A9" s="151">
        <v>2013199</v>
      </c>
      <c r="B9" s="146" t="s">
        <v>100</v>
      </c>
      <c r="C9" s="152">
        <v>3.21</v>
      </c>
      <c r="D9" s="70">
        <f>E9+F9</f>
        <v>0</v>
      </c>
      <c r="E9" s="70">
        <v>0</v>
      </c>
      <c r="F9" s="70">
        <v>0</v>
      </c>
      <c r="G9" s="158">
        <f t="shared" si="0"/>
        <v>-3.21</v>
      </c>
      <c r="H9" s="162">
        <f t="shared" si="1"/>
        <v>-1</v>
      </c>
    </row>
    <row r="10" spans="1:8" s="159" customFormat="1" ht="24.75" customHeight="1">
      <c r="A10" s="160">
        <v>20132</v>
      </c>
      <c r="B10" s="147" t="s">
        <v>59</v>
      </c>
      <c r="C10" s="157">
        <f>C11+C12+C13+C14</f>
        <v>598.4699999999999</v>
      </c>
      <c r="D10" s="157">
        <f>D11+D12+D13+D14</f>
        <v>583.85</v>
      </c>
      <c r="E10" s="157">
        <f>E11+E12+E13+E14</f>
        <v>261.35</v>
      </c>
      <c r="F10" s="157">
        <f>F11+F12+F13+F14</f>
        <v>322.5</v>
      </c>
      <c r="G10" s="158">
        <f t="shared" si="0"/>
        <v>-14.61999999999989</v>
      </c>
      <c r="H10" s="162">
        <f t="shared" si="1"/>
        <v>-0.024428960515982243</v>
      </c>
    </row>
    <row r="11" spans="1:8" s="61" customFormat="1" ht="24.75" customHeight="1">
      <c r="A11" s="154">
        <v>2013201</v>
      </c>
      <c r="B11" s="71" t="s">
        <v>61</v>
      </c>
      <c r="C11" s="70">
        <v>215.8</v>
      </c>
      <c r="D11" s="70">
        <f>E11+F11</f>
        <v>261.35</v>
      </c>
      <c r="E11" s="57">
        <v>261.35</v>
      </c>
      <c r="F11" s="70">
        <v>0</v>
      </c>
      <c r="G11" s="158">
        <f t="shared" si="0"/>
        <v>45.55000000000001</v>
      </c>
      <c r="H11" s="162">
        <f t="shared" si="1"/>
        <v>0.2110750695088045</v>
      </c>
    </row>
    <row r="12" spans="1:8" s="61" customFormat="1" ht="24.75" customHeight="1">
      <c r="A12" s="154">
        <v>2013202</v>
      </c>
      <c r="B12" s="71" t="s">
        <v>63</v>
      </c>
      <c r="C12" s="70">
        <v>335.52</v>
      </c>
      <c r="D12" s="70">
        <f>E12+F12</f>
        <v>322.5</v>
      </c>
      <c r="E12" s="70">
        <v>0</v>
      </c>
      <c r="F12" s="57">
        <v>322.5</v>
      </c>
      <c r="G12" s="158">
        <f t="shared" si="0"/>
        <v>-13.019999999999982</v>
      </c>
      <c r="H12" s="162">
        <f t="shared" si="1"/>
        <v>-0.03880543633762513</v>
      </c>
    </row>
    <row r="13" spans="1:8" s="61" customFormat="1" ht="24.75" customHeight="1">
      <c r="A13" s="72">
        <v>2013204</v>
      </c>
      <c r="B13" s="71" t="s">
        <v>101</v>
      </c>
      <c r="C13" s="70">
        <v>30.15</v>
      </c>
      <c r="D13" s="70">
        <f>E13+F13</f>
        <v>0</v>
      </c>
      <c r="E13" s="70">
        <v>0</v>
      </c>
      <c r="F13" s="70">
        <v>0</v>
      </c>
      <c r="G13" s="158">
        <f t="shared" si="0"/>
        <v>-30.15</v>
      </c>
      <c r="H13" s="162">
        <f t="shared" si="1"/>
        <v>-1</v>
      </c>
    </row>
    <row r="14" spans="1:8" s="61" customFormat="1" ht="24.75" customHeight="1">
      <c r="A14" s="72">
        <v>2013299</v>
      </c>
      <c r="B14" s="71" t="s">
        <v>102</v>
      </c>
      <c r="C14" s="70">
        <v>17</v>
      </c>
      <c r="D14" s="70">
        <f>E14+F14</f>
        <v>0</v>
      </c>
      <c r="E14" s="70">
        <v>0</v>
      </c>
      <c r="F14" s="70">
        <v>0</v>
      </c>
      <c r="G14" s="158">
        <f t="shared" si="0"/>
        <v>-17</v>
      </c>
      <c r="H14" s="162">
        <f t="shared" si="1"/>
        <v>-1</v>
      </c>
    </row>
    <row r="15" spans="1:8" s="159" customFormat="1" ht="24.75" customHeight="1">
      <c r="A15" s="160">
        <v>208</v>
      </c>
      <c r="B15" s="147" t="s">
        <v>65</v>
      </c>
      <c r="C15" s="157">
        <f>C16</f>
        <v>86.5</v>
      </c>
      <c r="D15" s="157">
        <f>D16</f>
        <v>42</v>
      </c>
      <c r="E15" s="157">
        <f>E16</f>
        <v>42</v>
      </c>
      <c r="F15" s="157">
        <f>F16</f>
        <v>0</v>
      </c>
      <c r="G15" s="158">
        <f t="shared" si="0"/>
        <v>-44.5</v>
      </c>
      <c r="H15" s="162">
        <f t="shared" si="1"/>
        <v>-0.5144508670520231</v>
      </c>
    </row>
    <row r="16" spans="1:8" s="159" customFormat="1" ht="24.75" customHeight="1">
      <c r="A16" s="160">
        <v>20805</v>
      </c>
      <c r="B16" s="147" t="s">
        <v>67</v>
      </c>
      <c r="C16" s="157">
        <f>C17+C18+C19+C20</f>
        <v>86.5</v>
      </c>
      <c r="D16" s="157">
        <f>D17+D18+D19+D20</f>
        <v>42</v>
      </c>
      <c r="E16" s="157">
        <f>E17+E18+E19+E20</f>
        <v>42</v>
      </c>
      <c r="F16" s="157">
        <f>F17+F18+F19+F20</f>
        <v>0</v>
      </c>
      <c r="G16" s="158">
        <f t="shared" si="0"/>
        <v>-44.5</v>
      </c>
      <c r="H16" s="162">
        <f t="shared" si="1"/>
        <v>-0.5144508670520231</v>
      </c>
    </row>
    <row r="17" spans="1:8" s="61" customFormat="1" ht="24.75" customHeight="1">
      <c r="A17" s="154">
        <v>2080501</v>
      </c>
      <c r="B17" s="71" t="s">
        <v>69</v>
      </c>
      <c r="C17" s="70">
        <v>9.8</v>
      </c>
      <c r="D17" s="70">
        <f>E17+F17</f>
        <v>10.71</v>
      </c>
      <c r="E17" s="57">
        <v>10.71</v>
      </c>
      <c r="F17" s="70">
        <v>0</v>
      </c>
      <c r="G17" s="158">
        <f t="shared" si="0"/>
        <v>0.9100000000000001</v>
      </c>
      <c r="H17" s="162">
        <f t="shared" si="1"/>
        <v>0.09285714285714286</v>
      </c>
    </row>
    <row r="18" spans="1:8" s="61" customFormat="1" ht="24.75" customHeight="1">
      <c r="A18" s="154">
        <v>2080505</v>
      </c>
      <c r="B18" s="71" t="s">
        <v>71</v>
      </c>
      <c r="C18" s="70">
        <v>24.05</v>
      </c>
      <c r="D18" s="70">
        <f>E18+F18</f>
        <v>20.86</v>
      </c>
      <c r="E18" s="57">
        <v>20.86</v>
      </c>
      <c r="F18" s="70">
        <v>0</v>
      </c>
      <c r="G18" s="158">
        <f t="shared" si="0"/>
        <v>-3.1900000000000013</v>
      </c>
      <c r="H18" s="162">
        <f t="shared" si="1"/>
        <v>-0.1326403326403327</v>
      </c>
    </row>
    <row r="19" spans="1:8" s="61" customFormat="1" ht="24.75" customHeight="1">
      <c r="A19" s="154">
        <v>2080506</v>
      </c>
      <c r="B19" s="71" t="s">
        <v>73</v>
      </c>
      <c r="C19" s="70">
        <v>25.96</v>
      </c>
      <c r="D19" s="70">
        <f>E19+F19</f>
        <v>10.43</v>
      </c>
      <c r="E19" s="57">
        <v>10.43</v>
      </c>
      <c r="F19" s="70">
        <v>0</v>
      </c>
      <c r="G19" s="158">
        <f t="shared" si="0"/>
        <v>-15.530000000000001</v>
      </c>
      <c r="H19" s="162">
        <f t="shared" si="1"/>
        <v>-0.5982280431432974</v>
      </c>
    </row>
    <row r="20" spans="1:8" s="61" customFormat="1" ht="24.75" customHeight="1">
      <c r="A20" s="72">
        <v>2080599</v>
      </c>
      <c r="B20" s="71" t="s">
        <v>103</v>
      </c>
      <c r="C20" s="70">
        <v>26.69</v>
      </c>
      <c r="D20" s="70">
        <f>E20+F20</f>
        <v>0</v>
      </c>
      <c r="E20" s="70">
        <v>0</v>
      </c>
      <c r="F20" s="70">
        <v>0</v>
      </c>
      <c r="G20" s="158">
        <f t="shared" si="0"/>
        <v>-26.69</v>
      </c>
      <c r="H20" s="162">
        <f t="shared" si="1"/>
        <v>-1</v>
      </c>
    </row>
    <row r="21" spans="1:8" s="159" customFormat="1" ht="24.75" customHeight="1">
      <c r="A21" s="160">
        <v>210</v>
      </c>
      <c r="B21" s="147" t="s">
        <v>75</v>
      </c>
      <c r="C21" s="157">
        <f>C22</f>
        <v>9.18</v>
      </c>
      <c r="D21" s="157">
        <f>D22</f>
        <v>23.34</v>
      </c>
      <c r="E21" s="157">
        <f>E22</f>
        <v>23.34</v>
      </c>
      <c r="F21" s="157">
        <f>F22</f>
        <v>0</v>
      </c>
      <c r="G21" s="158">
        <f t="shared" si="0"/>
        <v>14.16</v>
      </c>
      <c r="H21" s="162">
        <f t="shared" si="1"/>
        <v>1.542483660130719</v>
      </c>
    </row>
    <row r="22" spans="1:8" s="159" customFormat="1" ht="24.75" customHeight="1">
      <c r="A22" s="160">
        <v>21011</v>
      </c>
      <c r="B22" s="147" t="s">
        <v>77</v>
      </c>
      <c r="C22" s="157">
        <f>C23+C24</f>
        <v>9.18</v>
      </c>
      <c r="D22" s="157">
        <f>D23+D24</f>
        <v>23.34</v>
      </c>
      <c r="E22" s="157">
        <f>E23+E24</f>
        <v>23.34</v>
      </c>
      <c r="F22" s="157">
        <f>F23+F24</f>
        <v>0</v>
      </c>
      <c r="G22" s="158">
        <f t="shared" si="0"/>
        <v>14.16</v>
      </c>
      <c r="H22" s="162">
        <f t="shared" si="1"/>
        <v>1.542483660130719</v>
      </c>
    </row>
    <row r="23" spans="1:8" s="61" customFormat="1" ht="24.75" customHeight="1">
      <c r="A23" s="154">
        <v>2101101</v>
      </c>
      <c r="B23" s="71" t="s">
        <v>79</v>
      </c>
      <c r="C23" s="155">
        <v>0.5</v>
      </c>
      <c r="D23" s="70">
        <f>E23+F23</f>
        <v>11.47</v>
      </c>
      <c r="E23" s="57">
        <v>11.47</v>
      </c>
      <c r="F23" s="70">
        <v>0</v>
      </c>
      <c r="G23" s="158">
        <f t="shared" si="0"/>
        <v>10.97</v>
      </c>
      <c r="H23" s="162">
        <f t="shared" si="1"/>
        <v>21.94</v>
      </c>
    </row>
    <row r="24" spans="1:8" s="61" customFormat="1" ht="24.75" customHeight="1">
      <c r="A24" s="154">
        <v>2101103</v>
      </c>
      <c r="B24" s="71" t="s">
        <v>81</v>
      </c>
      <c r="C24" s="155">
        <v>8.68</v>
      </c>
      <c r="D24" s="70">
        <f>E24+F24</f>
        <v>11.87</v>
      </c>
      <c r="E24" s="57">
        <v>11.87</v>
      </c>
      <c r="F24" s="70">
        <v>0</v>
      </c>
      <c r="G24" s="158">
        <f t="shared" si="0"/>
        <v>3.1899999999999995</v>
      </c>
      <c r="H24" s="162">
        <f t="shared" si="1"/>
        <v>0.3675115207373271</v>
      </c>
    </row>
    <row r="25" spans="1:8" s="159" customFormat="1" ht="24.75" customHeight="1">
      <c r="A25" s="156">
        <v>213</v>
      </c>
      <c r="B25" s="156" t="s">
        <v>104</v>
      </c>
      <c r="C25" s="161">
        <f>C26+C28</f>
        <v>105.3</v>
      </c>
      <c r="D25" s="161">
        <f>D26+D28</f>
        <v>0</v>
      </c>
      <c r="E25" s="161">
        <f>E26+E28</f>
        <v>0</v>
      </c>
      <c r="F25" s="161">
        <f>F26+F28</f>
        <v>0</v>
      </c>
      <c r="G25" s="158">
        <f t="shared" si="0"/>
        <v>-105.3</v>
      </c>
      <c r="H25" s="162">
        <f t="shared" si="1"/>
        <v>-1</v>
      </c>
    </row>
    <row r="26" spans="1:8" s="159" customFormat="1" ht="24.75" customHeight="1">
      <c r="A26" s="160">
        <v>21305</v>
      </c>
      <c r="B26" s="147" t="s">
        <v>281</v>
      </c>
      <c r="C26" s="157">
        <f>C27</f>
        <v>30</v>
      </c>
      <c r="D26" s="157">
        <f>D27</f>
        <v>0</v>
      </c>
      <c r="E26" s="157">
        <f>E27</f>
        <v>0</v>
      </c>
      <c r="F26" s="157">
        <f>F27</f>
        <v>0</v>
      </c>
      <c r="G26" s="158">
        <f t="shared" si="0"/>
        <v>-30</v>
      </c>
      <c r="H26" s="162">
        <f t="shared" si="1"/>
        <v>-1</v>
      </c>
    </row>
    <row r="27" spans="1:8" s="61" customFormat="1" ht="24.75" customHeight="1">
      <c r="A27" s="72">
        <v>2130505</v>
      </c>
      <c r="B27" s="72" t="s">
        <v>105</v>
      </c>
      <c r="C27" s="155">
        <v>30</v>
      </c>
      <c r="D27" s="70">
        <f>E27+F27</f>
        <v>0</v>
      </c>
      <c r="E27" s="70">
        <v>0</v>
      </c>
      <c r="F27" s="70">
        <v>0</v>
      </c>
      <c r="G27" s="158">
        <f t="shared" si="0"/>
        <v>-30</v>
      </c>
      <c r="H27" s="162">
        <f t="shared" si="1"/>
        <v>-1</v>
      </c>
    </row>
    <row r="28" spans="1:8" s="159" customFormat="1" ht="24.75" customHeight="1">
      <c r="A28" s="160">
        <v>21307</v>
      </c>
      <c r="B28" s="147" t="s">
        <v>282</v>
      </c>
      <c r="C28" s="157">
        <f>C29</f>
        <v>75.3</v>
      </c>
      <c r="D28" s="157">
        <f>D29</f>
        <v>0</v>
      </c>
      <c r="E28" s="157">
        <f>E29</f>
        <v>0</v>
      </c>
      <c r="F28" s="157">
        <f>F29</f>
        <v>0</v>
      </c>
      <c r="G28" s="158">
        <f t="shared" si="0"/>
        <v>-75.3</v>
      </c>
      <c r="H28" s="162">
        <f t="shared" si="1"/>
        <v>-1</v>
      </c>
    </row>
    <row r="29" spans="1:8" s="61" customFormat="1" ht="24.75" customHeight="1">
      <c r="A29" s="72">
        <v>2130705</v>
      </c>
      <c r="B29" s="72" t="s">
        <v>106</v>
      </c>
      <c r="C29" s="155">
        <v>75.3</v>
      </c>
      <c r="D29" s="70">
        <f>E29+F29</f>
        <v>0</v>
      </c>
      <c r="E29" s="70">
        <v>0</v>
      </c>
      <c r="F29" s="70">
        <v>0</v>
      </c>
      <c r="G29" s="158">
        <f t="shared" si="0"/>
        <v>-75.3</v>
      </c>
      <c r="H29" s="162">
        <f t="shared" si="1"/>
        <v>-1</v>
      </c>
    </row>
    <row r="30" spans="1:8" s="159" customFormat="1" ht="24.75" customHeight="1">
      <c r="A30" s="160">
        <v>221</v>
      </c>
      <c r="B30" s="147" t="s">
        <v>83</v>
      </c>
      <c r="C30" s="157">
        <f>C31</f>
        <v>25.67</v>
      </c>
      <c r="D30" s="157">
        <f>D31</f>
        <v>35.85</v>
      </c>
      <c r="E30" s="157">
        <f>E31</f>
        <v>35.85</v>
      </c>
      <c r="F30" s="157">
        <f>F31</f>
        <v>0</v>
      </c>
      <c r="G30" s="158">
        <f t="shared" si="0"/>
        <v>10.18</v>
      </c>
      <c r="H30" s="162">
        <f t="shared" si="1"/>
        <v>0.3965718737826256</v>
      </c>
    </row>
    <row r="31" spans="1:8" s="159" customFormat="1" ht="24.75" customHeight="1">
      <c r="A31" s="160">
        <v>22102</v>
      </c>
      <c r="B31" s="147" t="s">
        <v>85</v>
      </c>
      <c r="C31" s="157">
        <f>C32+C33</f>
        <v>25.67</v>
      </c>
      <c r="D31" s="157">
        <f>D32+D33</f>
        <v>35.85</v>
      </c>
      <c r="E31" s="157">
        <f>E32+E33</f>
        <v>35.85</v>
      </c>
      <c r="F31" s="157">
        <f>F32+F33</f>
        <v>0</v>
      </c>
      <c r="G31" s="158">
        <f t="shared" si="0"/>
        <v>10.18</v>
      </c>
      <c r="H31" s="162">
        <f t="shared" si="1"/>
        <v>0.3965718737826256</v>
      </c>
    </row>
    <row r="32" spans="1:8" s="61" customFormat="1" ht="24.75" customHeight="1">
      <c r="A32" s="154">
        <v>2210201</v>
      </c>
      <c r="B32" s="71" t="s">
        <v>87</v>
      </c>
      <c r="C32" s="155">
        <v>11.81</v>
      </c>
      <c r="D32" s="70">
        <f>E32+F32</f>
        <v>16.89</v>
      </c>
      <c r="E32" s="57">
        <v>16.89</v>
      </c>
      <c r="F32" s="70">
        <v>0</v>
      </c>
      <c r="G32" s="158">
        <f t="shared" si="0"/>
        <v>5.08</v>
      </c>
      <c r="H32" s="162">
        <f t="shared" si="1"/>
        <v>0.43014394580863674</v>
      </c>
    </row>
    <row r="33" spans="1:8" s="61" customFormat="1" ht="24.75" customHeight="1">
      <c r="A33" s="154">
        <v>2210203</v>
      </c>
      <c r="B33" s="71" t="s">
        <v>89</v>
      </c>
      <c r="C33" s="155">
        <v>13.86</v>
      </c>
      <c r="D33" s="70">
        <f>E33+F33</f>
        <v>18.96</v>
      </c>
      <c r="E33" s="57">
        <v>18.96</v>
      </c>
      <c r="F33" s="70">
        <v>0</v>
      </c>
      <c r="G33" s="158">
        <f t="shared" si="0"/>
        <v>5.100000000000001</v>
      </c>
      <c r="H33" s="162">
        <f t="shared" si="1"/>
        <v>0.3679653679653681</v>
      </c>
    </row>
    <row r="34" s="61" customFormat="1" ht="24.75" customHeight="1">
      <c r="H34" s="163"/>
    </row>
    <row r="35" s="61" customFormat="1" ht="24.75" customHeight="1">
      <c r="H35" s="163"/>
    </row>
    <row r="36" s="61" customFormat="1" ht="24.75" customHeight="1">
      <c r="H36" s="163"/>
    </row>
    <row r="37" s="61" customFormat="1" ht="24.75" customHeight="1">
      <c r="H37" s="163"/>
    </row>
    <row r="38" s="61" customFormat="1" ht="24.75" customHeight="1">
      <c r="H38" s="163"/>
    </row>
    <row r="39" s="61" customFormat="1" ht="24.75" customHeight="1">
      <c r="H39" s="163"/>
    </row>
    <row r="40" s="61" customFormat="1" ht="24.75" customHeight="1">
      <c r="H40" s="163"/>
    </row>
    <row r="41" s="61" customFormat="1" ht="24.75" customHeight="1">
      <c r="H41" s="163"/>
    </row>
    <row r="42" s="61" customFormat="1" ht="24.75" customHeight="1">
      <c r="H42" s="163"/>
    </row>
    <row r="43" s="61" customFormat="1" ht="24.75" customHeight="1">
      <c r="H43" s="163"/>
    </row>
    <row r="44" s="61" customFormat="1" ht="24.75" customHeight="1">
      <c r="H44" s="163"/>
    </row>
    <row r="45" s="61" customFormat="1" ht="24.75" customHeight="1">
      <c r="H45" s="163"/>
    </row>
    <row r="46" s="61" customFormat="1" ht="24.75" customHeight="1">
      <c r="H46" s="163"/>
    </row>
    <row r="47" s="61" customFormat="1" ht="24.75" customHeight="1">
      <c r="H47" s="163"/>
    </row>
    <row r="48" s="61" customFormat="1" ht="24.75" customHeight="1">
      <c r="H48" s="163"/>
    </row>
    <row r="49" s="61" customFormat="1" ht="24.75" customHeight="1">
      <c r="H49" s="163"/>
    </row>
    <row r="50" s="61" customFormat="1" ht="24.75" customHeight="1">
      <c r="H50" s="163"/>
    </row>
    <row r="51" s="61" customFormat="1" ht="24.75" customHeight="1">
      <c r="H51" s="163"/>
    </row>
    <row r="52" s="61" customFormat="1" ht="24.75" customHeight="1">
      <c r="H52" s="163"/>
    </row>
    <row r="53" s="61" customFormat="1" ht="24.75" customHeight="1">
      <c r="H53" s="163"/>
    </row>
    <row r="54" s="61" customFormat="1" ht="24.75" customHeight="1">
      <c r="H54" s="163"/>
    </row>
    <row r="55" s="61" customFormat="1" ht="24.75" customHeight="1">
      <c r="H55" s="163"/>
    </row>
    <row r="56" s="61" customFormat="1" ht="24.75" customHeight="1">
      <c r="H56" s="163"/>
    </row>
    <row r="57" s="61" customFormat="1" ht="24.75" customHeight="1">
      <c r="H57" s="163"/>
    </row>
    <row r="58" s="61" customFormat="1" ht="24.75" customHeight="1">
      <c r="H58" s="163"/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00390625" style="25" customWidth="1"/>
    <col min="2" max="2" width="31.00390625" style="25" customWidth="1"/>
    <col min="3" max="5" width="20.75390625" style="25" customWidth="1"/>
    <col min="6" max="9" width="9.00390625" style="25" customWidth="1"/>
    <col min="10" max="10" width="16.625" style="25" customWidth="1"/>
    <col min="11" max="11" width="9.00390625" style="25" customWidth="1"/>
    <col min="12" max="12" width="18.625" style="25" customWidth="1"/>
    <col min="13" max="16384" width="9.00390625" style="25" customWidth="1"/>
  </cols>
  <sheetData>
    <row r="1" ht="14.25">
      <c r="A1" s="25" t="s">
        <v>107</v>
      </c>
    </row>
    <row r="2" spans="1:5" s="20" customFormat="1" ht="34.5" customHeight="1">
      <c r="A2" s="100" t="s">
        <v>108</v>
      </c>
      <c r="B2" s="100"/>
      <c r="C2" s="100"/>
      <c r="D2" s="100"/>
      <c r="E2" s="100"/>
    </row>
    <row r="3" ht="19.5" customHeight="1">
      <c r="E3" s="52" t="s">
        <v>3</v>
      </c>
    </row>
    <row r="4" spans="1:5" ht="14.25">
      <c r="A4" s="115" t="s">
        <v>109</v>
      </c>
      <c r="B4" s="115"/>
      <c r="C4" s="115" t="s">
        <v>110</v>
      </c>
      <c r="D4" s="115"/>
      <c r="E4" s="115"/>
    </row>
    <row r="5" spans="1:5" ht="14.25">
      <c r="A5" s="26" t="s">
        <v>50</v>
      </c>
      <c r="B5" s="26" t="s">
        <v>51</v>
      </c>
      <c r="C5" s="26" t="s">
        <v>55</v>
      </c>
      <c r="D5" s="26" t="s">
        <v>111</v>
      </c>
      <c r="E5" s="26" t="s">
        <v>112</v>
      </c>
    </row>
    <row r="6" spans="1:5" ht="14.25">
      <c r="A6" s="115" t="s">
        <v>113</v>
      </c>
      <c r="B6" s="115"/>
      <c r="C6" s="53">
        <f>C7+C21+C49+C62</f>
        <v>362.53999999999996</v>
      </c>
      <c r="D6" s="53">
        <f>D7+D21+D49+D62</f>
        <v>301.95</v>
      </c>
      <c r="E6" s="53">
        <f>E7+E21+E49+E62</f>
        <v>55.24</v>
      </c>
    </row>
    <row r="7" spans="1:5" s="23" customFormat="1" ht="14.25">
      <c r="A7" s="26">
        <v>301</v>
      </c>
      <c r="B7" s="54" t="s">
        <v>114</v>
      </c>
      <c r="C7" s="53">
        <f>SUM(C8:C20)</f>
        <v>283.52</v>
      </c>
      <c r="D7" s="53">
        <f>SUM(D8:D20)</f>
        <v>283.52</v>
      </c>
      <c r="E7" s="53">
        <f>SUM(E8:E20)</f>
        <v>0</v>
      </c>
    </row>
    <row r="8" spans="1:5" ht="14.25">
      <c r="A8" s="36">
        <v>30101</v>
      </c>
      <c r="B8" s="55" t="s">
        <v>115</v>
      </c>
      <c r="C8" s="56">
        <f>D8+E8</f>
        <v>69.71</v>
      </c>
      <c r="D8" s="56">
        <v>69.71</v>
      </c>
      <c r="E8" s="56">
        <v>0</v>
      </c>
    </row>
    <row r="9" spans="1:5" ht="14.25">
      <c r="A9" s="36">
        <v>30102</v>
      </c>
      <c r="B9" s="55" t="s">
        <v>116</v>
      </c>
      <c r="C9" s="56">
        <f aca="true" t="shared" si="0" ref="C9:C20">D9+E9</f>
        <v>87.52</v>
      </c>
      <c r="D9" s="57">
        <v>87.52</v>
      </c>
      <c r="E9" s="56">
        <v>0</v>
      </c>
    </row>
    <row r="10" spans="1:5" ht="14.25">
      <c r="A10" s="36">
        <v>30103</v>
      </c>
      <c r="B10" s="55" t="s">
        <v>117</v>
      </c>
      <c r="C10" s="56">
        <f t="shared" si="0"/>
        <v>56.21</v>
      </c>
      <c r="D10" s="57">
        <v>56.21</v>
      </c>
      <c r="E10" s="56">
        <v>0</v>
      </c>
    </row>
    <row r="11" spans="1:5" ht="14.25">
      <c r="A11" s="36">
        <v>30106</v>
      </c>
      <c r="B11" s="55" t="s">
        <v>118</v>
      </c>
      <c r="C11" s="56">
        <v>0</v>
      </c>
      <c r="D11" s="56">
        <v>0</v>
      </c>
      <c r="E11" s="56">
        <v>0</v>
      </c>
    </row>
    <row r="12" spans="1:5" ht="14.25">
      <c r="A12" s="36">
        <v>30107</v>
      </c>
      <c r="B12" s="55" t="s">
        <v>119</v>
      </c>
      <c r="C12" s="56">
        <v>0</v>
      </c>
      <c r="D12" s="56">
        <v>0</v>
      </c>
      <c r="E12" s="56">
        <v>0</v>
      </c>
    </row>
    <row r="13" spans="1:5" ht="14.25">
      <c r="A13" s="36">
        <v>30108</v>
      </c>
      <c r="B13" s="55" t="s">
        <v>120</v>
      </c>
      <c r="C13" s="56">
        <f t="shared" si="0"/>
        <v>20.86</v>
      </c>
      <c r="D13" s="57">
        <v>20.86</v>
      </c>
      <c r="E13" s="56">
        <v>0</v>
      </c>
    </row>
    <row r="14" spans="1:5" ht="14.25">
      <c r="A14" s="36">
        <v>30109</v>
      </c>
      <c r="B14" s="55" t="s">
        <v>121</v>
      </c>
      <c r="C14" s="56">
        <f t="shared" si="0"/>
        <v>10.43</v>
      </c>
      <c r="D14" s="57">
        <v>10.43</v>
      </c>
      <c r="E14" s="56">
        <v>0</v>
      </c>
    </row>
    <row r="15" spans="1:5" ht="14.25">
      <c r="A15" s="36">
        <v>30110</v>
      </c>
      <c r="B15" s="55" t="s">
        <v>122</v>
      </c>
      <c r="C15" s="56">
        <f t="shared" si="0"/>
        <v>11.47</v>
      </c>
      <c r="D15" s="57">
        <v>11.47</v>
      </c>
      <c r="E15" s="56">
        <v>0</v>
      </c>
    </row>
    <row r="16" spans="1:5" ht="14.25">
      <c r="A16" s="36">
        <v>30111</v>
      </c>
      <c r="B16" s="55" t="s">
        <v>123</v>
      </c>
      <c r="C16" s="56">
        <f t="shared" si="0"/>
        <v>6.52</v>
      </c>
      <c r="D16" s="57">
        <v>6.52</v>
      </c>
      <c r="E16" s="56">
        <v>0</v>
      </c>
    </row>
    <row r="17" spans="1:5" ht="14.25">
      <c r="A17" s="36">
        <v>30112</v>
      </c>
      <c r="B17" s="55" t="s">
        <v>124</v>
      </c>
      <c r="C17" s="56">
        <f t="shared" si="0"/>
        <v>0.34</v>
      </c>
      <c r="D17" s="57">
        <v>0.34</v>
      </c>
      <c r="E17" s="56">
        <v>0</v>
      </c>
    </row>
    <row r="18" spans="1:5" ht="14.25">
      <c r="A18" s="36">
        <v>30113</v>
      </c>
      <c r="B18" s="55" t="s">
        <v>125</v>
      </c>
      <c r="C18" s="56">
        <f t="shared" si="0"/>
        <v>16.89</v>
      </c>
      <c r="D18" s="57">
        <v>16.89</v>
      </c>
      <c r="E18" s="56">
        <v>0</v>
      </c>
    </row>
    <row r="19" spans="1:5" ht="14.25">
      <c r="A19" s="36">
        <v>30114</v>
      </c>
      <c r="B19" s="55" t="s">
        <v>126</v>
      </c>
      <c r="C19" s="56">
        <v>0</v>
      </c>
      <c r="D19" s="56">
        <v>0</v>
      </c>
      <c r="E19" s="56">
        <v>0</v>
      </c>
    </row>
    <row r="20" spans="1:5" ht="14.25">
      <c r="A20" s="36">
        <v>30199</v>
      </c>
      <c r="B20" s="55" t="s">
        <v>127</v>
      </c>
      <c r="C20" s="56">
        <f t="shared" si="0"/>
        <v>3.57</v>
      </c>
      <c r="D20" s="57">
        <v>3.57</v>
      </c>
      <c r="E20" s="56">
        <v>0</v>
      </c>
    </row>
    <row r="21" spans="1:5" s="23" customFormat="1" ht="14.25">
      <c r="A21" s="26">
        <v>302</v>
      </c>
      <c r="B21" s="54" t="s">
        <v>128</v>
      </c>
      <c r="C21" s="53">
        <f>SUM(C22:C48)</f>
        <v>55.24</v>
      </c>
      <c r="D21" s="53">
        <f>SUM(D22:D48)</f>
        <v>0</v>
      </c>
      <c r="E21" s="53">
        <f>SUM(E22:E48)</f>
        <v>55.24</v>
      </c>
    </row>
    <row r="22" spans="1:5" ht="14.25">
      <c r="A22" s="36">
        <v>30201</v>
      </c>
      <c r="B22" s="55" t="s">
        <v>129</v>
      </c>
      <c r="C22" s="56">
        <f>D22+E22</f>
        <v>8</v>
      </c>
      <c r="D22" s="56">
        <v>0</v>
      </c>
      <c r="E22" s="57">
        <v>8</v>
      </c>
    </row>
    <row r="23" spans="1:5" ht="14.25">
      <c r="A23" s="36">
        <v>30202</v>
      </c>
      <c r="B23" s="55" t="s">
        <v>130</v>
      </c>
      <c r="C23" s="56">
        <f aca="true" t="shared" si="1" ref="C23:C48">D23+E23</f>
        <v>7</v>
      </c>
      <c r="D23" s="56">
        <v>0</v>
      </c>
      <c r="E23" s="57">
        <v>7</v>
      </c>
    </row>
    <row r="24" spans="1:5" ht="14.25">
      <c r="A24" s="36">
        <v>30203</v>
      </c>
      <c r="B24" s="55" t="s">
        <v>131</v>
      </c>
      <c r="C24" s="56">
        <f t="shared" si="1"/>
        <v>0</v>
      </c>
      <c r="D24" s="56">
        <v>0</v>
      </c>
      <c r="E24" s="56">
        <v>0</v>
      </c>
    </row>
    <row r="25" spans="1:5" ht="14.25">
      <c r="A25" s="36">
        <v>30204</v>
      </c>
      <c r="B25" s="55" t="s">
        <v>132</v>
      </c>
      <c r="C25" s="56">
        <f t="shared" si="1"/>
        <v>0</v>
      </c>
      <c r="D25" s="56">
        <v>0</v>
      </c>
      <c r="E25" s="56">
        <v>0</v>
      </c>
    </row>
    <row r="26" spans="1:5" ht="14.25">
      <c r="A26" s="36">
        <v>30205</v>
      </c>
      <c r="B26" s="55" t="s">
        <v>133</v>
      </c>
      <c r="C26" s="56">
        <f t="shared" si="1"/>
        <v>0.3</v>
      </c>
      <c r="D26" s="56">
        <v>0</v>
      </c>
      <c r="E26" s="57">
        <v>0.3</v>
      </c>
    </row>
    <row r="27" spans="1:5" ht="14.25">
      <c r="A27" s="36">
        <v>30206</v>
      </c>
      <c r="B27" s="55" t="s">
        <v>134</v>
      </c>
      <c r="C27" s="56">
        <f t="shared" si="1"/>
        <v>0.3</v>
      </c>
      <c r="D27" s="56">
        <v>0</v>
      </c>
      <c r="E27" s="57">
        <v>0.3</v>
      </c>
    </row>
    <row r="28" spans="1:5" ht="14.25">
      <c r="A28" s="36">
        <v>30207</v>
      </c>
      <c r="B28" s="55" t="s">
        <v>135</v>
      </c>
      <c r="C28" s="56">
        <f t="shared" si="1"/>
        <v>2.2</v>
      </c>
      <c r="D28" s="56">
        <v>0</v>
      </c>
      <c r="E28" s="57">
        <v>2.2</v>
      </c>
    </row>
    <row r="29" spans="1:5" ht="14.25">
      <c r="A29" s="36">
        <v>30208</v>
      </c>
      <c r="B29" s="55" t="s">
        <v>136</v>
      </c>
      <c r="C29" s="56">
        <f t="shared" si="1"/>
        <v>2.27</v>
      </c>
      <c r="D29" s="56">
        <v>0</v>
      </c>
      <c r="E29" s="57">
        <v>2.27</v>
      </c>
    </row>
    <row r="30" spans="1:5" ht="14.25">
      <c r="A30" s="36">
        <v>30209</v>
      </c>
      <c r="B30" s="55" t="s">
        <v>137</v>
      </c>
      <c r="C30" s="56">
        <f t="shared" si="1"/>
        <v>0</v>
      </c>
      <c r="D30" s="56">
        <v>0</v>
      </c>
      <c r="E30" s="56">
        <v>0</v>
      </c>
    </row>
    <row r="31" spans="1:5" ht="14.25">
      <c r="A31" s="36">
        <v>30211</v>
      </c>
      <c r="B31" s="55" t="s">
        <v>138</v>
      </c>
      <c r="C31" s="56">
        <f t="shared" si="1"/>
        <v>10.2</v>
      </c>
      <c r="D31" s="56">
        <v>0</v>
      </c>
      <c r="E31" s="57">
        <v>10.2</v>
      </c>
    </row>
    <row r="32" spans="1:5" ht="14.25">
      <c r="A32" s="36">
        <v>30212</v>
      </c>
      <c r="B32" s="55" t="s">
        <v>139</v>
      </c>
      <c r="C32" s="56">
        <f t="shared" si="1"/>
        <v>0</v>
      </c>
      <c r="D32" s="56">
        <v>0</v>
      </c>
      <c r="E32" s="56">
        <f aca="true" t="shared" si="2" ref="E32:E45">F32+G32</f>
        <v>0</v>
      </c>
    </row>
    <row r="33" spans="1:5" ht="14.25">
      <c r="A33" s="36">
        <v>30213</v>
      </c>
      <c r="B33" s="55" t="s">
        <v>140</v>
      </c>
      <c r="C33" s="56">
        <f t="shared" si="1"/>
        <v>0</v>
      </c>
      <c r="D33" s="56">
        <v>0</v>
      </c>
      <c r="E33" s="56">
        <f t="shared" si="2"/>
        <v>0</v>
      </c>
    </row>
    <row r="34" spans="1:5" ht="14.25">
      <c r="A34" s="36">
        <v>30214</v>
      </c>
      <c r="B34" s="55" t="s">
        <v>141</v>
      </c>
      <c r="C34" s="56">
        <f t="shared" si="1"/>
        <v>0</v>
      </c>
      <c r="D34" s="56">
        <v>0</v>
      </c>
      <c r="E34" s="56">
        <f t="shared" si="2"/>
        <v>0</v>
      </c>
    </row>
    <row r="35" spans="1:5" ht="14.25">
      <c r="A35" s="36">
        <v>30215</v>
      </c>
      <c r="B35" s="55" t="s">
        <v>142</v>
      </c>
      <c r="C35" s="56">
        <f t="shared" si="1"/>
        <v>0</v>
      </c>
      <c r="D35" s="56">
        <v>0</v>
      </c>
      <c r="E35" s="56">
        <f t="shared" si="2"/>
        <v>0</v>
      </c>
    </row>
    <row r="36" spans="1:5" ht="14.25">
      <c r="A36" s="36">
        <v>30216</v>
      </c>
      <c r="B36" s="55" t="s">
        <v>143</v>
      </c>
      <c r="C36" s="56">
        <f t="shared" si="1"/>
        <v>0</v>
      </c>
      <c r="D36" s="56">
        <v>0</v>
      </c>
      <c r="E36" s="56">
        <f t="shared" si="2"/>
        <v>0</v>
      </c>
    </row>
    <row r="37" spans="1:5" ht="14.25">
      <c r="A37" s="36">
        <v>30217</v>
      </c>
      <c r="B37" s="55" t="s">
        <v>144</v>
      </c>
      <c r="C37" s="56">
        <f t="shared" si="1"/>
        <v>0</v>
      </c>
      <c r="D37" s="56">
        <v>0</v>
      </c>
      <c r="E37" s="56">
        <f t="shared" si="2"/>
        <v>0</v>
      </c>
    </row>
    <row r="38" spans="1:5" ht="14.25">
      <c r="A38" s="36">
        <v>30218</v>
      </c>
      <c r="B38" s="55" t="s">
        <v>145</v>
      </c>
      <c r="C38" s="56">
        <f t="shared" si="1"/>
        <v>0</v>
      </c>
      <c r="D38" s="56">
        <v>0</v>
      </c>
      <c r="E38" s="56">
        <f t="shared" si="2"/>
        <v>0</v>
      </c>
    </row>
    <row r="39" spans="1:5" ht="14.25">
      <c r="A39" s="36">
        <v>30224</v>
      </c>
      <c r="B39" s="55" t="s">
        <v>146</v>
      </c>
      <c r="C39" s="56">
        <f t="shared" si="1"/>
        <v>0</v>
      </c>
      <c r="D39" s="56">
        <v>0</v>
      </c>
      <c r="E39" s="56">
        <f t="shared" si="2"/>
        <v>0</v>
      </c>
    </row>
    <row r="40" spans="1:5" ht="14.25">
      <c r="A40" s="36">
        <v>30225</v>
      </c>
      <c r="B40" s="55" t="s">
        <v>147</v>
      </c>
      <c r="C40" s="56">
        <f t="shared" si="1"/>
        <v>0</v>
      </c>
      <c r="D40" s="56">
        <v>0</v>
      </c>
      <c r="E40" s="56">
        <f t="shared" si="2"/>
        <v>0</v>
      </c>
    </row>
    <row r="41" spans="1:5" ht="14.25">
      <c r="A41" s="36">
        <v>30226</v>
      </c>
      <c r="B41" s="55" t="s">
        <v>148</v>
      </c>
      <c r="C41" s="56">
        <f t="shared" si="1"/>
        <v>0</v>
      </c>
      <c r="D41" s="56">
        <v>0</v>
      </c>
      <c r="E41" s="56">
        <f t="shared" si="2"/>
        <v>0</v>
      </c>
    </row>
    <row r="42" spans="1:5" ht="14.25">
      <c r="A42" s="36">
        <v>30227</v>
      </c>
      <c r="B42" s="55" t="s">
        <v>149</v>
      </c>
      <c r="C42" s="56">
        <f t="shared" si="1"/>
        <v>0</v>
      </c>
      <c r="D42" s="56">
        <v>0</v>
      </c>
      <c r="E42" s="56">
        <f t="shared" si="2"/>
        <v>0</v>
      </c>
    </row>
    <row r="43" spans="1:5" ht="14.25">
      <c r="A43" s="36">
        <v>30228</v>
      </c>
      <c r="B43" s="55" t="s">
        <v>150</v>
      </c>
      <c r="C43" s="56">
        <f t="shared" si="1"/>
        <v>0</v>
      </c>
      <c r="D43" s="56">
        <v>0</v>
      </c>
      <c r="E43" s="56">
        <f t="shared" si="2"/>
        <v>0</v>
      </c>
    </row>
    <row r="44" spans="1:5" ht="14.25">
      <c r="A44" s="36">
        <v>30229</v>
      </c>
      <c r="B44" s="55" t="s">
        <v>151</v>
      </c>
      <c r="C44" s="56">
        <f t="shared" si="1"/>
        <v>0</v>
      </c>
      <c r="D44" s="56">
        <v>0</v>
      </c>
      <c r="E44" s="56">
        <f t="shared" si="2"/>
        <v>0</v>
      </c>
    </row>
    <row r="45" spans="1:5" ht="14.25">
      <c r="A45" s="36">
        <v>30231</v>
      </c>
      <c r="B45" s="55" t="s">
        <v>152</v>
      </c>
      <c r="C45" s="56">
        <f t="shared" si="1"/>
        <v>0</v>
      </c>
      <c r="D45" s="56">
        <v>0</v>
      </c>
      <c r="E45" s="56">
        <f t="shared" si="2"/>
        <v>0</v>
      </c>
    </row>
    <row r="46" spans="1:5" ht="14.25">
      <c r="A46" s="36">
        <v>30239</v>
      </c>
      <c r="B46" s="55" t="s">
        <v>153</v>
      </c>
      <c r="C46" s="56">
        <f t="shared" si="1"/>
        <v>12.46</v>
      </c>
      <c r="D46" s="56">
        <v>0</v>
      </c>
      <c r="E46" s="57">
        <v>12.46</v>
      </c>
    </row>
    <row r="47" spans="1:5" ht="14.25">
      <c r="A47" s="36">
        <v>30240</v>
      </c>
      <c r="B47" s="55" t="s">
        <v>154</v>
      </c>
      <c r="C47" s="56">
        <f t="shared" si="1"/>
        <v>0</v>
      </c>
      <c r="D47" s="56">
        <v>0</v>
      </c>
      <c r="E47" s="56">
        <v>0</v>
      </c>
    </row>
    <row r="48" spans="1:5" ht="14.25">
      <c r="A48" s="36">
        <v>30299</v>
      </c>
      <c r="B48" s="55" t="s">
        <v>155</v>
      </c>
      <c r="C48" s="56">
        <f t="shared" si="1"/>
        <v>12.51</v>
      </c>
      <c r="D48" s="56">
        <v>0</v>
      </c>
      <c r="E48" s="57">
        <v>12.51</v>
      </c>
    </row>
    <row r="49" spans="1:5" s="23" customFormat="1" ht="14.25">
      <c r="A49" s="26">
        <v>303</v>
      </c>
      <c r="B49" s="54" t="s">
        <v>156</v>
      </c>
      <c r="C49" s="53">
        <f>SUM(C50:C61)</f>
        <v>23.78</v>
      </c>
      <c r="D49" s="53">
        <f>SUM(D50:D61)</f>
        <v>18.43</v>
      </c>
      <c r="E49" s="53">
        <f>SUM(E50:E61)</f>
        <v>0</v>
      </c>
    </row>
    <row r="50" spans="1:5" ht="14.25">
      <c r="A50" s="36">
        <v>30301</v>
      </c>
      <c r="B50" s="55" t="s">
        <v>157</v>
      </c>
      <c r="C50" s="56">
        <f>D50+E50</f>
        <v>0</v>
      </c>
      <c r="D50" s="56">
        <f aca="true" t="shared" si="3" ref="D50:D61">E50+F50</f>
        <v>0</v>
      </c>
      <c r="E50" s="56">
        <v>0</v>
      </c>
    </row>
    <row r="51" spans="1:5" ht="14.25">
      <c r="A51" s="36">
        <v>30302</v>
      </c>
      <c r="B51" s="55" t="s">
        <v>158</v>
      </c>
      <c r="C51" s="56">
        <f>D51+E51</f>
        <v>18.43</v>
      </c>
      <c r="D51" s="56">
        <v>18.43</v>
      </c>
      <c r="E51" s="56">
        <v>0</v>
      </c>
    </row>
    <row r="52" spans="1:5" ht="14.25">
      <c r="A52" s="36">
        <v>30303</v>
      </c>
      <c r="B52" s="55" t="s">
        <v>159</v>
      </c>
      <c r="C52" s="56">
        <f>D52+E52</f>
        <v>0</v>
      </c>
      <c r="D52" s="56">
        <f t="shared" si="3"/>
        <v>0</v>
      </c>
      <c r="E52" s="56">
        <v>0</v>
      </c>
    </row>
    <row r="53" spans="1:5" ht="14.25">
      <c r="A53" s="36">
        <v>30304</v>
      </c>
      <c r="B53" s="55" t="s">
        <v>160</v>
      </c>
      <c r="C53" s="56">
        <f>D53+E53</f>
        <v>0</v>
      </c>
      <c r="D53" s="56">
        <f t="shared" si="3"/>
        <v>0</v>
      </c>
      <c r="E53" s="56">
        <v>0</v>
      </c>
    </row>
    <row r="54" spans="1:5" ht="14.25">
      <c r="A54" s="36">
        <v>30305</v>
      </c>
      <c r="B54" s="55" t="s">
        <v>161</v>
      </c>
      <c r="C54" s="56">
        <f>D54+E54</f>
        <v>0</v>
      </c>
      <c r="D54" s="56">
        <f t="shared" si="3"/>
        <v>0</v>
      </c>
      <c r="E54" s="56">
        <v>0</v>
      </c>
    </row>
    <row r="55" spans="1:5" ht="14.25">
      <c r="A55" s="36">
        <v>30306</v>
      </c>
      <c r="B55" s="55" t="s">
        <v>162</v>
      </c>
      <c r="C55" s="56">
        <f>D55+E55</f>
        <v>0</v>
      </c>
      <c r="D55" s="56">
        <f t="shared" si="3"/>
        <v>0</v>
      </c>
      <c r="E55" s="56">
        <v>0</v>
      </c>
    </row>
    <row r="56" spans="1:5" ht="14.25">
      <c r="A56" s="36">
        <v>30307</v>
      </c>
      <c r="B56" s="55" t="s">
        <v>163</v>
      </c>
      <c r="C56" s="56">
        <v>5.35</v>
      </c>
      <c r="D56" s="56">
        <f t="shared" si="3"/>
        <v>0</v>
      </c>
      <c r="E56" s="56">
        <v>0</v>
      </c>
    </row>
    <row r="57" spans="1:5" ht="14.25">
      <c r="A57" s="36">
        <v>30308</v>
      </c>
      <c r="B57" s="55" t="s">
        <v>164</v>
      </c>
      <c r="C57" s="56">
        <f>D57+E57</f>
        <v>0</v>
      </c>
      <c r="D57" s="56">
        <f t="shared" si="3"/>
        <v>0</v>
      </c>
      <c r="E57" s="56">
        <v>0</v>
      </c>
    </row>
    <row r="58" spans="1:5" ht="14.25">
      <c r="A58" s="36">
        <v>30309</v>
      </c>
      <c r="B58" s="55" t="s">
        <v>165</v>
      </c>
      <c r="C58" s="56">
        <f>D58+E58</f>
        <v>0</v>
      </c>
      <c r="D58" s="56">
        <f t="shared" si="3"/>
        <v>0</v>
      </c>
      <c r="E58" s="56">
        <v>0</v>
      </c>
    </row>
    <row r="59" spans="1:5" ht="14.25">
      <c r="A59" s="36">
        <v>30310</v>
      </c>
      <c r="B59" s="55" t="s">
        <v>166</v>
      </c>
      <c r="C59" s="56">
        <f>D59+E59</f>
        <v>0</v>
      </c>
      <c r="D59" s="56">
        <f t="shared" si="3"/>
        <v>0</v>
      </c>
      <c r="E59" s="56">
        <v>0</v>
      </c>
    </row>
    <row r="60" spans="1:5" ht="14.25">
      <c r="A60" s="36">
        <v>30311</v>
      </c>
      <c r="B60" s="55" t="s">
        <v>167</v>
      </c>
      <c r="C60" s="56">
        <f>D60+E60</f>
        <v>0</v>
      </c>
      <c r="D60" s="56">
        <f t="shared" si="3"/>
        <v>0</v>
      </c>
      <c r="E60" s="56">
        <v>0</v>
      </c>
    </row>
    <row r="61" spans="1:5" ht="14.25">
      <c r="A61" s="36">
        <v>30399</v>
      </c>
      <c r="B61" s="55" t="s">
        <v>168</v>
      </c>
      <c r="C61" s="56">
        <f>D61+E61</f>
        <v>0</v>
      </c>
      <c r="D61" s="56">
        <f t="shared" si="3"/>
        <v>0</v>
      </c>
      <c r="E61" s="56">
        <v>0</v>
      </c>
    </row>
    <row r="62" spans="1:5" s="23" customFormat="1" ht="14.25">
      <c r="A62" s="26">
        <v>310</v>
      </c>
      <c r="B62" s="54" t="s">
        <v>169</v>
      </c>
      <c r="C62" s="53">
        <f>SUM(C63:C66)</f>
        <v>0</v>
      </c>
      <c r="D62" s="53">
        <f>SUM(D63:D66)</f>
        <v>0</v>
      </c>
      <c r="E62" s="53">
        <f>SUM(E63:E66)</f>
        <v>0</v>
      </c>
    </row>
    <row r="63" spans="1:5" ht="14.25">
      <c r="A63" s="36">
        <v>31002</v>
      </c>
      <c r="B63" s="55" t="s">
        <v>170</v>
      </c>
      <c r="C63" s="56">
        <f>D63+E63</f>
        <v>0</v>
      </c>
      <c r="D63" s="56">
        <v>0</v>
      </c>
      <c r="E63" s="56">
        <v>0</v>
      </c>
    </row>
    <row r="64" spans="1:5" ht="14.25">
      <c r="A64" s="36">
        <v>31003</v>
      </c>
      <c r="B64" s="55" t="s">
        <v>171</v>
      </c>
      <c r="C64" s="56">
        <f>D64+E64</f>
        <v>0</v>
      </c>
      <c r="D64" s="56">
        <v>0</v>
      </c>
      <c r="E64" s="56">
        <v>0</v>
      </c>
    </row>
    <row r="65" spans="1:5" ht="14.25">
      <c r="A65" s="36">
        <v>31007</v>
      </c>
      <c r="B65" s="55" t="s">
        <v>172</v>
      </c>
      <c r="C65" s="56">
        <f>D65+E65</f>
        <v>0</v>
      </c>
      <c r="D65" s="56">
        <v>0</v>
      </c>
      <c r="E65" s="56">
        <v>0</v>
      </c>
    </row>
    <row r="66" spans="1:5" ht="14.25">
      <c r="A66" s="36">
        <v>31099</v>
      </c>
      <c r="B66" s="55" t="s">
        <v>173</v>
      </c>
      <c r="C66" s="56">
        <f>D66+E66</f>
        <v>0</v>
      </c>
      <c r="D66" s="56">
        <v>0</v>
      </c>
      <c r="E66" s="56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7" sqref="A7:IV7"/>
    </sheetView>
  </sheetViews>
  <sheetFormatPr defaultColWidth="9.00390625" defaultRowHeight="14.25"/>
  <cols>
    <col min="1" max="1" width="5.625" style="49" customWidth="1"/>
    <col min="2" max="2" width="8.00390625" style="49" customWidth="1"/>
    <col min="3" max="3" width="9.00390625" style="49" customWidth="1"/>
    <col min="4" max="4" width="6.875" style="49" customWidth="1"/>
    <col min="5" max="5" width="7.125" style="49" customWidth="1"/>
    <col min="6" max="6" width="7.25390625" style="49" customWidth="1"/>
    <col min="7" max="7" width="7.125" style="49" customWidth="1"/>
    <col min="8" max="8" width="9.00390625" style="49" customWidth="1"/>
    <col min="9" max="9" width="6.25390625" style="49" customWidth="1"/>
    <col min="10" max="10" width="9.00390625" style="49" customWidth="1"/>
    <col min="11" max="11" width="7.125" style="49" customWidth="1"/>
    <col min="12" max="14" width="6.875" style="49" customWidth="1"/>
    <col min="15" max="15" width="9.00390625" style="49" customWidth="1"/>
    <col min="16" max="16" width="8.00390625" style="49" customWidth="1"/>
    <col min="17" max="17" width="7.875" style="49" customWidth="1"/>
    <col min="18" max="18" width="7.00390625" style="49" customWidth="1"/>
    <col min="19" max="16384" width="9.00390625" style="49" customWidth="1"/>
  </cols>
  <sheetData>
    <row r="1" ht="23.25" customHeight="1">
      <c r="A1" s="49" t="s">
        <v>174</v>
      </c>
    </row>
    <row r="2" spans="1:18" s="1" customFormat="1" ht="30.75" customHeight="1">
      <c r="A2" s="116" t="s">
        <v>175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ht="20.25" customHeight="1"/>
    <row r="4" spans="1:18" s="47" customFormat="1" ht="24.75" customHeight="1">
      <c r="A4" s="117" t="s">
        <v>176</v>
      </c>
      <c r="B4" s="117"/>
      <c r="C4" s="117"/>
      <c r="D4" s="117"/>
      <c r="E4" s="117"/>
      <c r="F4" s="117"/>
      <c r="G4" s="117" t="s">
        <v>177</v>
      </c>
      <c r="H4" s="117"/>
      <c r="I4" s="117"/>
      <c r="J4" s="117"/>
      <c r="K4" s="117"/>
      <c r="L4" s="117"/>
      <c r="M4" s="117" t="s">
        <v>178</v>
      </c>
      <c r="N4" s="117"/>
      <c r="O4" s="117"/>
      <c r="P4" s="117"/>
      <c r="Q4" s="117"/>
      <c r="R4" s="117"/>
    </row>
    <row r="5" spans="1:18" s="47" customFormat="1" ht="24.75" customHeight="1">
      <c r="A5" s="117" t="s">
        <v>55</v>
      </c>
      <c r="B5" s="117" t="s">
        <v>179</v>
      </c>
      <c r="C5" s="117" t="s">
        <v>180</v>
      </c>
      <c r="D5" s="117"/>
      <c r="E5" s="117"/>
      <c r="F5" s="118" t="s">
        <v>144</v>
      </c>
      <c r="G5" s="117" t="s">
        <v>55</v>
      </c>
      <c r="H5" s="117" t="s">
        <v>179</v>
      </c>
      <c r="I5" s="117" t="s">
        <v>180</v>
      </c>
      <c r="J5" s="117"/>
      <c r="K5" s="117"/>
      <c r="L5" s="118" t="s">
        <v>144</v>
      </c>
      <c r="M5" s="117" t="s">
        <v>55</v>
      </c>
      <c r="N5" s="117" t="s">
        <v>179</v>
      </c>
      <c r="O5" s="117" t="s">
        <v>180</v>
      </c>
      <c r="P5" s="117"/>
      <c r="Q5" s="117"/>
      <c r="R5" s="117" t="s">
        <v>144</v>
      </c>
    </row>
    <row r="6" spans="1:18" s="47" customFormat="1" ht="51.75" customHeight="1">
      <c r="A6" s="117"/>
      <c r="B6" s="117"/>
      <c r="C6" s="50" t="s">
        <v>9</v>
      </c>
      <c r="D6" s="50" t="s">
        <v>181</v>
      </c>
      <c r="E6" s="50" t="s">
        <v>182</v>
      </c>
      <c r="F6" s="119"/>
      <c r="G6" s="117"/>
      <c r="H6" s="117"/>
      <c r="I6" s="50" t="s">
        <v>9</v>
      </c>
      <c r="J6" s="50" t="s">
        <v>181</v>
      </c>
      <c r="K6" s="50" t="s">
        <v>182</v>
      </c>
      <c r="L6" s="119"/>
      <c r="M6" s="117"/>
      <c r="N6" s="117"/>
      <c r="O6" s="50" t="s">
        <v>9</v>
      </c>
      <c r="P6" s="50" t="s">
        <v>181</v>
      </c>
      <c r="Q6" s="50" t="s">
        <v>182</v>
      </c>
      <c r="R6" s="117"/>
    </row>
    <row r="7" spans="1:18" s="48" customFormat="1" ht="36.75" customHeight="1">
      <c r="A7" s="51">
        <f>B7+C7+F7</f>
        <v>0</v>
      </c>
      <c r="B7" s="51">
        <v>0</v>
      </c>
      <c r="C7" s="51">
        <f>D7+E7</f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9.00390625" style="37" customWidth="1"/>
    <col min="2" max="2" width="33.25390625" style="24" customWidth="1"/>
    <col min="3" max="3" width="10.25390625" style="24" customWidth="1"/>
    <col min="4" max="4" width="9.50390625" style="24" bestFit="1" customWidth="1"/>
    <col min="5" max="5" width="10.125" style="24" customWidth="1"/>
    <col min="6" max="6" width="11.875" style="24" customWidth="1"/>
    <col min="7" max="7" width="16.50390625" style="24" customWidth="1"/>
    <col min="8" max="8" width="14.75390625" style="24" customWidth="1"/>
    <col min="9" max="9" width="14.125" style="24" customWidth="1"/>
    <col min="10" max="10" width="23.125" style="38" customWidth="1"/>
    <col min="11" max="11" width="16.00390625" style="24" customWidth="1"/>
    <col min="12" max="12" width="9.00390625" style="24" customWidth="1"/>
    <col min="13" max="13" width="19.75390625" style="24" customWidth="1"/>
    <col min="14" max="14" width="15.50390625" style="24" customWidth="1"/>
    <col min="15" max="16384" width="9.00390625" style="24" customWidth="1"/>
  </cols>
  <sheetData>
    <row r="1" ht="14.25">
      <c r="A1" s="39" t="s">
        <v>183</v>
      </c>
    </row>
    <row r="2" spans="1:14" s="20" customFormat="1" ht="38.25" customHeight="1">
      <c r="A2" s="100" t="s">
        <v>184</v>
      </c>
      <c r="B2" s="100"/>
      <c r="C2" s="100"/>
      <c r="D2" s="100"/>
      <c r="E2" s="100"/>
      <c r="F2" s="100"/>
      <c r="G2" s="100"/>
      <c r="H2" s="100"/>
      <c r="I2" s="100"/>
      <c r="J2" s="100"/>
      <c r="K2" s="43"/>
      <c r="L2" s="43"/>
      <c r="M2" s="43"/>
      <c r="N2" s="43"/>
    </row>
    <row r="3" ht="14.25">
      <c r="J3" s="38" t="s">
        <v>3</v>
      </c>
    </row>
    <row r="4" spans="1:10" s="23" customFormat="1" ht="27.75" customHeight="1">
      <c r="A4" s="115" t="s">
        <v>45</v>
      </c>
      <c r="B4" s="115"/>
      <c r="C4" s="115" t="s">
        <v>92</v>
      </c>
      <c r="D4" s="115" t="s">
        <v>93</v>
      </c>
      <c r="E4" s="115"/>
      <c r="F4" s="115"/>
      <c r="G4" s="115"/>
      <c r="H4" s="115"/>
      <c r="I4" s="115" t="s">
        <v>94</v>
      </c>
      <c r="J4" s="115"/>
    </row>
    <row r="5" spans="1:10" s="23" customFormat="1" ht="19.5" customHeight="1">
      <c r="A5" s="121" t="s">
        <v>50</v>
      </c>
      <c r="B5" s="121" t="s">
        <v>51</v>
      </c>
      <c r="C5" s="115"/>
      <c r="D5" s="121" t="s">
        <v>55</v>
      </c>
      <c r="E5" s="113" t="s">
        <v>95</v>
      </c>
      <c r="F5" s="120"/>
      <c r="G5" s="114"/>
      <c r="H5" s="121" t="s">
        <v>96</v>
      </c>
      <c r="I5" s="121" t="s">
        <v>97</v>
      </c>
      <c r="J5" s="123" t="s">
        <v>98</v>
      </c>
    </row>
    <row r="6" spans="1:10" s="23" customFormat="1" ht="19.5" customHeight="1">
      <c r="A6" s="122"/>
      <c r="B6" s="122"/>
      <c r="C6" s="115"/>
      <c r="D6" s="122"/>
      <c r="E6" s="26" t="s">
        <v>9</v>
      </c>
      <c r="F6" s="26" t="s">
        <v>185</v>
      </c>
      <c r="G6" s="26" t="s">
        <v>186</v>
      </c>
      <c r="H6" s="122"/>
      <c r="I6" s="122"/>
      <c r="J6" s="124"/>
    </row>
    <row r="7" spans="1:10" s="23" customFormat="1" ht="19.5" customHeight="1">
      <c r="A7" s="113" t="s">
        <v>55</v>
      </c>
      <c r="B7" s="114"/>
      <c r="C7" s="40">
        <f aca="true" t="shared" si="0" ref="C7:I7">SUM(C8:C18)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4" t="e">
        <f>I7/C7</f>
        <v>#DIV/0!</v>
      </c>
    </row>
    <row r="8" spans="1:10" ht="19.5" customHeight="1">
      <c r="A8" s="41"/>
      <c r="B8" s="41"/>
      <c r="C8" s="42"/>
      <c r="D8" s="42"/>
      <c r="E8" s="42"/>
      <c r="F8" s="42"/>
      <c r="G8" s="42"/>
      <c r="H8" s="42"/>
      <c r="I8" s="45"/>
      <c r="J8" s="46"/>
    </row>
    <row r="9" spans="1:10" ht="19.5" customHeight="1">
      <c r="A9" s="41"/>
      <c r="B9" s="41"/>
      <c r="C9" s="42"/>
      <c r="D9" s="42"/>
      <c r="E9" s="42"/>
      <c r="F9" s="42"/>
      <c r="G9" s="42"/>
      <c r="H9" s="42"/>
      <c r="I9" s="45"/>
      <c r="J9" s="46"/>
    </row>
    <row r="10" spans="1:10" ht="19.5" customHeight="1">
      <c r="A10" s="41"/>
      <c r="B10" s="41"/>
      <c r="C10" s="42"/>
      <c r="D10" s="42"/>
      <c r="E10" s="42"/>
      <c r="F10" s="42"/>
      <c r="G10" s="42"/>
      <c r="H10" s="42"/>
      <c r="I10" s="45"/>
      <c r="J10" s="46"/>
    </row>
    <row r="11" spans="1:10" ht="19.5" customHeight="1">
      <c r="A11" s="41"/>
      <c r="B11" s="41"/>
      <c r="C11" s="42"/>
      <c r="D11" s="42"/>
      <c r="E11" s="42"/>
      <c r="F11" s="42"/>
      <c r="G11" s="42"/>
      <c r="H11" s="42"/>
      <c r="I11" s="45"/>
      <c r="J11" s="46"/>
    </row>
    <row r="12" spans="1:10" ht="19.5" customHeight="1">
      <c r="A12" s="41"/>
      <c r="B12" s="41"/>
      <c r="C12" s="42"/>
      <c r="D12" s="42"/>
      <c r="E12" s="42"/>
      <c r="F12" s="42"/>
      <c r="G12" s="42"/>
      <c r="H12" s="42"/>
      <c r="I12" s="45"/>
      <c r="J12" s="46"/>
    </row>
    <row r="13" spans="1:10" ht="19.5" customHeight="1">
      <c r="A13" s="41"/>
      <c r="B13" s="41"/>
      <c r="C13" s="42"/>
      <c r="D13" s="42"/>
      <c r="E13" s="42"/>
      <c r="F13" s="42"/>
      <c r="G13" s="42"/>
      <c r="H13" s="42"/>
      <c r="I13" s="45"/>
      <c r="J13" s="46"/>
    </row>
    <row r="14" spans="1:10" ht="19.5" customHeight="1">
      <c r="A14" s="41"/>
      <c r="B14" s="41"/>
      <c r="C14" s="42"/>
      <c r="D14" s="42"/>
      <c r="E14" s="42"/>
      <c r="F14" s="42"/>
      <c r="G14" s="42"/>
      <c r="H14" s="42"/>
      <c r="I14" s="45"/>
      <c r="J14" s="46"/>
    </row>
    <row r="15" spans="1:10" ht="19.5" customHeight="1">
      <c r="A15" s="41"/>
      <c r="B15" s="41"/>
      <c r="C15" s="42"/>
      <c r="D15" s="42"/>
      <c r="E15" s="42"/>
      <c r="F15" s="42"/>
      <c r="G15" s="42"/>
      <c r="H15" s="42"/>
      <c r="I15" s="45"/>
      <c r="J15" s="46"/>
    </row>
    <row r="16" spans="1:10" ht="19.5" customHeight="1">
      <c r="A16" s="41"/>
      <c r="B16" s="41"/>
      <c r="C16" s="42"/>
      <c r="D16" s="42"/>
      <c r="E16" s="42"/>
      <c r="F16" s="42"/>
      <c r="G16" s="42"/>
      <c r="H16" s="42"/>
      <c r="I16" s="45"/>
      <c r="J16" s="46"/>
    </row>
    <row r="17" spans="1:10" ht="19.5" customHeight="1">
      <c r="A17" s="41"/>
      <c r="B17" s="41"/>
      <c r="C17" s="42"/>
      <c r="D17" s="42"/>
      <c r="E17" s="42"/>
      <c r="F17" s="42"/>
      <c r="G17" s="42"/>
      <c r="H17" s="42"/>
      <c r="I17" s="45"/>
      <c r="J17" s="46"/>
    </row>
    <row r="18" spans="1:10" ht="19.5" customHeight="1">
      <c r="A18" s="41"/>
      <c r="B18" s="41"/>
      <c r="C18" s="42"/>
      <c r="D18" s="42"/>
      <c r="E18" s="42"/>
      <c r="F18" s="42"/>
      <c r="G18" s="42"/>
      <c r="H18" s="42"/>
      <c r="I18" s="45"/>
      <c r="J18" s="46"/>
    </row>
    <row r="19" ht="14.25">
      <c r="A19" s="164" t="s">
        <v>283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41.625" style="24" customWidth="1"/>
    <col min="2" max="2" width="20.00390625" style="165" customWidth="1"/>
    <col min="3" max="3" width="43.375" style="24" customWidth="1"/>
    <col min="4" max="4" width="15.00390625" style="165" customWidth="1"/>
    <col min="5" max="16384" width="9.00390625" style="24" customWidth="1"/>
  </cols>
  <sheetData>
    <row r="1" ht="30.75" customHeight="1">
      <c r="A1" s="24" t="s">
        <v>187</v>
      </c>
    </row>
    <row r="2" spans="1:4" ht="33.75" customHeight="1">
      <c r="A2" s="100" t="s">
        <v>188</v>
      </c>
      <c r="B2" s="100"/>
      <c r="C2" s="100"/>
      <c r="D2" s="100"/>
    </row>
    <row r="3" spans="3:4" ht="24.75" customHeight="1">
      <c r="C3" s="125" t="s">
        <v>189</v>
      </c>
      <c r="D3" s="125"/>
    </row>
    <row r="4" spans="1:4" ht="24.75" customHeight="1">
      <c r="A4" s="115" t="s">
        <v>4</v>
      </c>
      <c r="B4" s="115"/>
      <c r="C4" s="115" t="s">
        <v>5</v>
      </c>
      <c r="D4" s="115"/>
    </row>
    <row r="5" spans="1:4" ht="24.75" customHeight="1">
      <c r="A5" s="26" t="s">
        <v>190</v>
      </c>
      <c r="B5" s="53" t="s">
        <v>7</v>
      </c>
      <c r="C5" s="26" t="s">
        <v>190</v>
      </c>
      <c r="D5" s="53" t="s">
        <v>7</v>
      </c>
    </row>
    <row r="6" spans="1:4" ht="24.75" customHeight="1">
      <c r="A6" s="31" t="s">
        <v>191</v>
      </c>
      <c r="B6" s="33">
        <f>B7+B10</f>
        <v>685.04</v>
      </c>
      <c r="C6" s="31" t="s">
        <v>192</v>
      </c>
      <c r="D6" s="33">
        <f>D7+D10</f>
        <v>685.04</v>
      </c>
    </row>
    <row r="7" spans="1:4" ht="24.75" customHeight="1">
      <c r="A7" s="31" t="s">
        <v>193</v>
      </c>
      <c r="B7" s="32">
        <v>685.04</v>
      </c>
      <c r="C7" s="31" t="s">
        <v>194</v>
      </c>
      <c r="D7" s="33">
        <f>D8+D9</f>
        <v>685.04</v>
      </c>
    </row>
    <row r="8" spans="1:4" ht="24.75" customHeight="1">
      <c r="A8" s="31" t="s">
        <v>195</v>
      </c>
      <c r="B8" s="32">
        <v>685.04</v>
      </c>
      <c r="C8" s="31" t="s">
        <v>196</v>
      </c>
      <c r="D8" s="32">
        <v>685.04</v>
      </c>
    </row>
    <row r="9" spans="1:4" ht="24.75" customHeight="1">
      <c r="A9" s="31" t="s">
        <v>197</v>
      </c>
      <c r="B9" s="33">
        <v>0</v>
      </c>
      <c r="C9" s="31" t="s">
        <v>198</v>
      </c>
      <c r="D9" s="33">
        <v>0</v>
      </c>
    </row>
    <row r="10" spans="1:4" ht="24.75" customHeight="1">
      <c r="A10" s="31" t="s">
        <v>199</v>
      </c>
      <c r="B10" s="33">
        <v>0</v>
      </c>
      <c r="C10" s="31" t="s">
        <v>200</v>
      </c>
      <c r="D10" s="33">
        <f>D11+D12</f>
        <v>0</v>
      </c>
    </row>
    <row r="11" spans="1:4" ht="24.75" customHeight="1">
      <c r="A11" s="31" t="s">
        <v>195</v>
      </c>
      <c r="B11" s="33">
        <v>0</v>
      </c>
      <c r="C11" s="31" t="s">
        <v>201</v>
      </c>
      <c r="D11" s="33">
        <v>0</v>
      </c>
    </row>
    <row r="12" spans="1:4" ht="24.75" customHeight="1">
      <c r="A12" s="31" t="s">
        <v>197</v>
      </c>
      <c r="B12" s="33">
        <v>0</v>
      </c>
      <c r="C12" s="31" t="s">
        <v>202</v>
      </c>
      <c r="D12" s="33">
        <v>0</v>
      </c>
    </row>
    <row r="13" spans="1:4" ht="24.75" customHeight="1">
      <c r="A13" s="31" t="s">
        <v>203</v>
      </c>
      <c r="B13" s="33">
        <f>B14+B15</f>
        <v>0</v>
      </c>
      <c r="C13" s="31" t="s">
        <v>204</v>
      </c>
      <c r="D13" s="33">
        <f>D14+D17</f>
        <v>0</v>
      </c>
    </row>
    <row r="14" spans="1:4" ht="24.75" customHeight="1">
      <c r="A14" s="31" t="s">
        <v>205</v>
      </c>
      <c r="B14" s="33">
        <v>0</v>
      </c>
      <c r="C14" s="31" t="s">
        <v>194</v>
      </c>
      <c r="D14" s="34">
        <f>D15+D16</f>
        <v>0</v>
      </c>
    </row>
    <row r="15" spans="1:4" ht="24.75" customHeight="1">
      <c r="A15" s="31" t="s">
        <v>206</v>
      </c>
      <c r="B15" s="33">
        <v>0</v>
      </c>
      <c r="C15" s="31" t="s">
        <v>196</v>
      </c>
      <c r="D15" s="33">
        <v>0</v>
      </c>
    </row>
    <row r="16" spans="1:4" ht="24.75" customHeight="1">
      <c r="A16" s="31" t="s">
        <v>207</v>
      </c>
      <c r="B16" s="33">
        <v>0</v>
      </c>
      <c r="C16" s="31" t="s">
        <v>198</v>
      </c>
      <c r="D16" s="33">
        <v>0</v>
      </c>
    </row>
    <row r="17" spans="1:4" ht="24.75" customHeight="1">
      <c r="A17" s="31" t="s">
        <v>208</v>
      </c>
      <c r="B17" s="33">
        <v>0</v>
      </c>
      <c r="C17" s="31" t="s">
        <v>200</v>
      </c>
      <c r="D17" s="35">
        <f>D18+D19</f>
        <v>0</v>
      </c>
    </row>
    <row r="18" spans="1:4" ht="24.75" customHeight="1">
      <c r="A18" s="31" t="s">
        <v>209</v>
      </c>
      <c r="B18" s="33">
        <v>0</v>
      </c>
      <c r="C18" s="31" t="s">
        <v>201</v>
      </c>
      <c r="D18" s="33">
        <v>0</v>
      </c>
    </row>
    <row r="19" spans="1:4" ht="24.75" customHeight="1">
      <c r="A19" s="31" t="s">
        <v>210</v>
      </c>
      <c r="B19" s="33">
        <v>0</v>
      </c>
      <c r="C19" s="31" t="s">
        <v>202</v>
      </c>
      <c r="D19" s="33">
        <v>0</v>
      </c>
    </row>
    <row r="20" spans="1:4" ht="24.75" customHeight="1">
      <c r="A20" s="31" t="s">
        <v>211</v>
      </c>
      <c r="B20" s="33">
        <f>B21+B22</f>
        <v>0</v>
      </c>
      <c r="C20" s="31" t="s">
        <v>212</v>
      </c>
      <c r="D20" s="33">
        <v>0</v>
      </c>
    </row>
    <row r="21" spans="1:4" ht="24.75" customHeight="1">
      <c r="A21" s="31" t="s">
        <v>213</v>
      </c>
      <c r="B21" s="33">
        <v>0</v>
      </c>
      <c r="C21" s="31" t="s">
        <v>214</v>
      </c>
      <c r="D21" s="33">
        <v>0</v>
      </c>
    </row>
    <row r="22" spans="1:4" ht="24.75" customHeight="1">
      <c r="A22" s="31" t="s">
        <v>215</v>
      </c>
      <c r="B22" s="33">
        <v>0</v>
      </c>
      <c r="C22" s="31" t="s">
        <v>216</v>
      </c>
      <c r="D22" s="33">
        <v>0</v>
      </c>
    </row>
    <row r="23" spans="1:4" ht="24.75" customHeight="1">
      <c r="A23" s="31" t="s">
        <v>217</v>
      </c>
      <c r="B23" s="33">
        <v>0</v>
      </c>
      <c r="C23" s="31" t="s">
        <v>218</v>
      </c>
      <c r="D23" s="33">
        <v>0</v>
      </c>
    </row>
    <row r="24" spans="1:4" ht="24.75" customHeight="1">
      <c r="A24" s="31" t="s">
        <v>219</v>
      </c>
      <c r="B24" s="33">
        <v>0</v>
      </c>
      <c r="C24" s="31" t="s">
        <v>220</v>
      </c>
      <c r="D24" s="33">
        <v>0</v>
      </c>
    </row>
    <row r="25" spans="1:4" ht="24.75" customHeight="1">
      <c r="A25" s="31"/>
      <c r="B25" s="33"/>
      <c r="C25" s="31" t="s">
        <v>221</v>
      </c>
      <c r="D25" s="33">
        <v>0</v>
      </c>
    </row>
    <row r="26" spans="1:4" s="23" customFormat="1" ht="24.75" customHeight="1">
      <c r="A26" s="26" t="s">
        <v>222</v>
      </c>
      <c r="B26" s="166">
        <f>B6+B13+B16+B17+B18+B19+B20+B23+B24</f>
        <v>685.04</v>
      </c>
      <c r="C26" s="26" t="s">
        <v>223</v>
      </c>
      <c r="D26" s="166">
        <f>D6+D13+D20+D21+D22+D23+D24+D25</f>
        <v>685.04</v>
      </c>
    </row>
    <row r="27" spans="1:4" ht="24.75" customHeight="1">
      <c r="A27" s="31" t="s">
        <v>224</v>
      </c>
      <c r="B27" s="33">
        <f>B28+B31</f>
        <v>0</v>
      </c>
      <c r="C27" s="31" t="s">
        <v>225</v>
      </c>
      <c r="D27" s="33">
        <f>D28+D31+D34+D37+D40+D41</f>
        <v>0</v>
      </c>
    </row>
    <row r="28" spans="1:4" ht="24.75" customHeight="1">
      <c r="A28" s="31" t="s">
        <v>226</v>
      </c>
      <c r="B28" s="33">
        <f>B29+B30</f>
        <v>0</v>
      </c>
      <c r="C28" s="31" t="s">
        <v>226</v>
      </c>
      <c r="D28" s="33">
        <f>SUM(D29:D30)</f>
        <v>0</v>
      </c>
    </row>
    <row r="29" spans="1:4" ht="24.75" customHeight="1">
      <c r="A29" s="31" t="s">
        <v>227</v>
      </c>
      <c r="B29" s="33">
        <v>0</v>
      </c>
      <c r="C29" s="31" t="s">
        <v>227</v>
      </c>
      <c r="D29" s="33">
        <v>0</v>
      </c>
    </row>
    <row r="30" spans="1:4" ht="24.75" customHeight="1">
      <c r="A30" s="31" t="s">
        <v>228</v>
      </c>
      <c r="B30" s="33">
        <v>0</v>
      </c>
      <c r="C30" s="31" t="s">
        <v>228</v>
      </c>
      <c r="D30" s="33">
        <v>0</v>
      </c>
    </row>
    <row r="31" spans="1:4" ht="24.75" customHeight="1">
      <c r="A31" s="31" t="s">
        <v>229</v>
      </c>
      <c r="B31" s="33">
        <f>B32+B33</f>
        <v>0</v>
      </c>
      <c r="C31" s="31" t="s">
        <v>230</v>
      </c>
      <c r="D31" s="33">
        <f>SUM(D32:D33)</f>
        <v>0</v>
      </c>
    </row>
    <row r="32" spans="1:4" ht="24.75" customHeight="1">
      <c r="A32" s="31" t="s">
        <v>231</v>
      </c>
      <c r="B32" s="33">
        <v>0</v>
      </c>
      <c r="C32" s="31" t="s">
        <v>227</v>
      </c>
      <c r="D32" s="33">
        <v>0</v>
      </c>
    </row>
    <row r="33" spans="1:4" ht="24.75" customHeight="1">
      <c r="A33" s="31" t="s">
        <v>232</v>
      </c>
      <c r="B33" s="33">
        <v>0</v>
      </c>
      <c r="C33" s="31" t="s">
        <v>228</v>
      </c>
      <c r="D33" s="33">
        <v>0</v>
      </c>
    </row>
    <row r="34" spans="1:4" ht="24.75" customHeight="1">
      <c r="A34" s="31" t="s">
        <v>233</v>
      </c>
      <c r="B34" s="33">
        <f>B35+B38</f>
        <v>0</v>
      </c>
      <c r="C34" s="31" t="s">
        <v>234</v>
      </c>
      <c r="D34" s="33">
        <f>SUM(D35:D36)</f>
        <v>0</v>
      </c>
    </row>
    <row r="35" spans="1:4" ht="24.75" customHeight="1">
      <c r="A35" s="31" t="s">
        <v>235</v>
      </c>
      <c r="B35" s="33">
        <f>B36+B37</f>
        <v>0</v>
      </c>
      <c r="C35" s="31" t="s">
        <v>231</v>
      </c>
      <c r="D35" s="33">
        <v>0</v>
      </c>
    </row>
    <row r="36" spans="1:4" ht="24.75" customHeight="1">
      <c r="A36" s="31" t="s">
        <v>227</v>
      </c>
      <c r="B36" s="33">
        <v>0</v>
      </c>
      <c r="C36" s="31" t="s">
        <v>232</v>
      </c>
      <c r="D36" s="33">
        <v>0</v>
      </c>
    </row>
    <row r="37" spans="1:4" ht="24.75" customHeight="1">
      <c r="A37" s="31" t="s">
        <v>228</v>
      </c>
      <c r="B37" s="33">
        <v>0</v>
      </c>
      <c r="C37" s="31" t="s">
        <v>236</v>
      </c>
      <c r="D37" s="33">
        <f>SUM(D38:D39)</f>
        <v>0</v>
      </c>
    </row>
    <row r="38" spans="1:4" ht="24.75" customHeight="1">
      <c r="A38" s="31" t="s">
        <v>237</v>
      </c>
      <c r="B38" s="33">
        <f>B39+B40</f>
        <v>0</v>
      </c>
      <c r="C38" s="31" t="s">
        <v>231</v>
      </c>
      <c r="D38" s="33">
        <v>0</v>
      </c>
    </row>
    <row r="39" spans="1:4" ht="24.75" customHeight="1">
      <c r="A39" s="31" t="s">
        <v>231</v>
      </c>
      <c r="B39" s="33">
        <v>0</v>
      </c>
      <c r="C39" s="31" t="s">
        <v>232</v>
      </c>
      <c r="D39" s="33">
        <v>0</v>
      </c>
    </row>
    <row r="40" spans="1:4" ht="24.75" customHeight="1">
      <c r="A40" s="31" t="s">
        <v>232</v>
      </c>
      <c r="B40" s="33">
        <v>0</v>
      </c>
      <c r="C40" s="31" t="s">
        <v>238</v>
      </c>
      <c r="D40" s="33">
        <v>0</v>
      </c>
    </row>
    <row r="41" spans="1:4" ht="24.75" customHeight="1">
      <c r="A41" s="31" t="s">
        <v>239</v>
      </c>
      <c r="B41" s="33">
        <v>0</v>
      </c>
      <c r="C41" s="31" t="s">
        <v>240</v>
      </c>
      <c r="D41" s="33">
        <v>0</v>
      </c>
    </row>
    <row r="42" spans="1:4" ht="24.75" customHeight="1">
      <c r="A42" s="31" t="s">
        <v>241</v>
      </c>
      <c r="B42" s="33">
        <v>0</v>
      </c>
      <c r="C42" s="31"/>
      <c r="D42" s="33"/>
    </row>
    <row r="43" spans="1:4" s="23" customFormat="1" ht="25.5" customHeight="1">
      <c r="A43" s="26" t="s">
        <v>41</v>
      </c>
      <c r="B43" s="166">
        <f>B26+B27+B34</f>
        <v>685.04</v>
      </c>
      <c r="C43" s="26" t="s">
        <v>42</v>
      </c>
      <c r="D43" s="166">
        <f>D26+D27</f>
        <v>685.04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11.875" style="25" customWidth="1"/>
    <col min="2" max="4" width="14.375" style="25" customWidth="1"/>
    <col min="5" max="5" width="6.125" style="25" customWidth="1"/>
    <col min="6" max="7" width="14.375" style="25" customWidth="1"/>
    <col min="8" max="8" width="8.375" style="25" customWidth="1"/>
    <col min="9" max="9" width="10.375" style="25" customWidth="1"/>
    <col min="10" max="10" width="7.125" style="25" customWidth="1"/>
    <col min="11" max="11" width="6.625" style="25" customWidth="1"/>
    <col min="12" max="12" width="10.00390625" style="25" customWidth="1"/>
    <col min="13" max="14" width="9.00390625" style="25" customWidth="1"/>
    <col min="15" max="15" width="7.50390625" style="25" customWidth="1"/>
    <col min="16" max="16" width="6.875" style="25" customWidth="1"/>
    <col min="17" max="17" width="12.75390625" style="25" customWidth="1"/>
    <col min="18" max="16384" width="9.00390625" style="25" customWidth="1"/>
  </cols>
  <sheetData>
    <row r="1" ht="14.25">
      <c r="A1" s="25" t="s">
        <v>242</v>
      </c>
    </row>
    <row r="2" spans="1:17" s="20" customFormat="1" ht="28.5" customHeight="1">
      <c r="A2" s="100" t="s">
        <v>243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5:17" s="21" customFormat="1" ht="23.25" customHeight="1">
      <c r="O3" s="29" t="s">
        <v>3</v>
      </c>
      <c r="P3" s="29"/>
      <c r="Q3" s="29"/>
    </row>
    <row r="4" spans="1:17" s="22" customFormat="1" ht="27" customHeight="1">
      <c r="A4" s="115" t="s">
        <v>222</v>
      </c>
      <c r="B4" s="115" t="s">
        <v>244</v>
      </c>
      <c r="C4" s="115"/>
      <c r="D4" s="115"/>
      <c r="E4" s="115" t="s">
        <v>245</v>
      </c>
      <c r="F4" s="115"/>
      <c r="G4" s="115"/>
      <c r="H4" s="115" t="s">
        <v>246</v>
      </c>
      <c r="I4" s="115" t="s">
        <v>247</v>
      </c>
      <c r="J4" s="115" t="s">
        <v>248</v>
      </c>
      <c r="K4" s="115" t="s">
        <v>249</v>
      </c>
      <c r="L4" s="115" t="s">
        <v>250</v>
      </c>
      <c r="M4" s="115"/>
      <c r="N4" s="115"/>
      <c r="O4" s="115" t="s">
        <v>251</v>
      </c>
      <c r="P4" s="115" t="s">
        <v>252</v>
      </c>
      <c r="Q4" s="30"/>
    </row>
    <row r="5" spans="1:17" s="22" customFormat="1" ht="24.75" customHeight="1">
      <c r="A5" s="115"/>
      <c r="B5" s="115" t="s">
        <v>9</v>
      </c>
      <c r="C5" s="115" t="s">
        <v>253</v>
      </c>
      <c r="D5" s="115" t="s">
        <v>254</v>
      </c>
      <c r="E5" s="115" t="s">
        <v>9</v>
      </c>
      <c r="F5" s="27" t="s">
        <v>255</v>
      </c>
      <c r="G5" s="27"/>
      <c r="H5" s="115"/>
      <c r="I5" s="115"/>
      <c r="J5" s="115"/>
      <c r="K5" s="115"/>
      <c r="L5" s="115" t="s">
        <v>9</v>
      </c>
      <c r="M5" s="115" t="s">
        <v>256</v>
      </c>
      <c r="N5" s="115" t="s">
        <v>257</v>
      </c>
      <c r="O5" s="115"/>
      <c r="P5" s="115"/>
      <c r="Q5" s="30"/>
    </row>
    <row r="6" spans="1:17" s="23" customFormat="1" ht="54.75" customHeight="1">
      <c r="A6" s="115"/>
      <c r="B6" s="115"/>
      <c r="C6" s="115"/>
      <c r="D6" s="115"/>
      <c r="E6" s="115"/>
      <c r="F6" s="26" t="s">
        <v>258</v>
      </c>
      <c r="G6" s="26" t="s">
        <v>49</v>
      </c>
      <c r="H6" s="115"/>
      <c r="I6" s="115"/>
      <c r="J6" s="115"/>
      <c r="K6" s="115"/>
      <c r="L6" s="115"/>
      <c r="M6" s="115"/>
      <c r="N6" s="115"/>
      <c r="O6" s="115"/>
      <c r="P6" s="115"/>
      <c r="Q6" s="30"/>
    </row>
    <row r="7" spans="1:17" s="168" customFormat="1" ht="45.75" customHeight="1">
      <c r="A7" s="28">
        <f>B7+E7+H7+I7+J7+K7+L7+O7+P7</f>
        <v>685.04</v>
      </c>
      <c r="B7" s="28">
        <f>C7+D7</f>
        <v>685.04</v>
      </c>
      <c r="C7" s="32">
        <v>685.04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f>M7+N7</f>
        <v>0</v>
      </c>
      <c r="M7" s="28">
        <v>0</v>
      </c>
      <c r="N7" s="28">
        <v>0</v>
      </c>
      <c r="O7" s="28">
        <v>0</v>
      </c>
      <c r="P7" s="28">
        <v>0</v>
      </c>
      <c r="Q7" s="167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2021-01-25T03:25:56Z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