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7185" firstSheet="5" activeTab="5"/>
  </bookViews>
  <sheets>
    <sheet name="首页" sheetId="1" r:id="rId1"/>
    <sheet name="1.财政拨款收支预算总表" sheetId="2" r:id="rId2"/>
    <sheet name="2.财政拨款支出预算总表" sheetId="3" r:id="rId3"/>
    <sheet name="3.一般公共预算财政拨款支出表" sheetId="4" r:id="rId4"/>
    <sheet name="4.一般公共预算财政拨款基本支出表（政府经济分类）" sheetId="5" r:id="rId5"/>
    <sheet name="5.一般公共预算财政拨款基本支出表（部门经济分类）" sheetId="6" r:id="rId6"/>
    <sheet name="6.一般公共预算“三公”经费支出预算表" sheetId="7" r:id="rId7"/>
    <sheet name="7.政府性基金预算财政拨款支出表" sheetId="8" r:id="rId8"/>
    <sheet name="8.部门收支预算总表" sheetId="9" r:id="rId9"/>
    <sheet name="9.部门收入总表" sheetId="10" r:id="rId10"/>
    <sheet name="10.部门支出总表" sheetId="11" r:id="rId11"/>
    <sheet name="11.政府采购预算表" sheetId="12" r:id="rId12"/>
  </sheets>
  <definedNames/>
  <calcPr fullCalcOnLoad="1"/>
</workbook>
</file>

<file path=xl/sharedStrings.xml><?xml version="1.0" encoding="utf-8"?>
<sst xmlns="http://schemas.openxmlformats.org/spreadsheetml/2006/main" count="870" uniqueCount="304">
  <si>
    <r>
      <t>20</t>
    </r>
    <r>
      <rPr>
        <sz val="74"/>
        <color indexed="8"/>
        <rFont val="宋体"/>
        <family val="0"/>
      </rPr>
      <t>20</t>
    </r>
    <r>
      <rPr>
        <sz val="74"/>
        <color indexed="8"/>
        <rFont val="宋体"/>
        <family val="0"/>
      </rPr>
      <t>年部门预算公开表</t>
    </r>
  </si>
  <si>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</si>
  <si>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</si>
  <si>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</si>
  <si>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</si>
  <si>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</si>
  <si>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</si>
  <si>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</si>
  <si>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</si>
  <si>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</si>
  <si>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</si>
  <si>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</si>
  <si>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</si>
  <si>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</si>
  <si>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</si>
  <si>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</si>
  <si>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</si>
  <si>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</si>
  <si>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</si>
  <si>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</si>
  <si>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</si>
  <si>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</si>
  <si>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</si>
  <si>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</si>
  <si>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</si>
  <si>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</si>
  <si>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</si>
  <si>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</si>
  <si>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</si>
  <si>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</si>
  <si>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</si>
  <si>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</si>
  <si>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</si>
  <si>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</si>
  <si>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</si>
  <si>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</si>
  <si>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</si>
  <si>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二、上年结转结余</t>
  </si>
  <si>
    <t>　二、年末结转结余</t>
  </si>
  <si>
    <t>收入总计</t>
  </si>
  <si>
    <t>支出总计</t>
  </si>
  <si>
    <t>表二</t>
  </si>
  <si>
    <t>财政拨款支出预算总表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</si>
  <si>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</si>
  <si>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</si>
  <si>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</si>
  <si>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</si>
  <si>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</si>
  <si>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</si>
  <si>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</si>
  <si>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经费拨款</t>
  </si>
  <si>
    <t>纳入预算管理的行政性事业性收入安排</t>
  </si>
  <si>
    <t>自治区专项转移支付</t>
  </si>
  <si>
    <t>自治区一般性转移支付</t>
  </si>
  <si>
    <t>合计</t>
  </si>
  <si>
    <t>【521】盐池县委办公室</t>
  </si>
  <si>
    <t>　</t>
  </si>
  <si>
    <t>　【521001】盐池县委办公室本级</t>
  </si>
  <si>
    <t>2013101</t>
  </si>
  <si>
    <t>　　行政运行</t>
  </si>
  <si>
    <t>2013102</t>
  </si>
  <si>
    <t>　　一般行政管理事务</t>
  </si>
  <si>
    <t>2080501</t>
  </si>
  <si>
    <t>　　行政单位离退休</t>
  </si>
  <si>
    <t>2080505</t>
  </si>
  <si>
    <t>　　机关事业单位基本养老保险缴费支出</t>
  </si>
  <si>
    <t>2080506</t>
  </si>
  <si>
    <t>　　机关事业单位职业年金缴费支出</t>
  </si>
  <si>
    <t>2101101</t>
  </si>
  <si>
    <t>　　行政单位医疗</t>
  </si>
  <si>
    <t>2101103</t>
  </si>
  <si>
    <t>　　公务员医疗补助</t>
  </si>
  <si>
    <t>2210201</t>
  </si>
  <si>
    <t>　　住房公积金</t>
  </si>
  <si>
    <t>2210203</t>
  </si>
  <si>
    <t>　　购房补贴</t>
  </si>
  <si>
    <t>　【521002】盐池县组织部</t>
  </si>
  <si>
    <t>2013201</t>
  </si>
  <si>
    <t>2013202</t>
  </si>
  <si>
    <t>　【521003】盐池县宣传部</t>
  </si>
  <si>
    <t>2013301</t>
  </si>
  <si>
    <t>2013302</t>
  </si>
  <si>
    <t>　【521004】盐池县妇联</t>
  </si>
  <si>
    <t>2012901</t>
  </si>
  <si>
    <t>2012902</t>
  </si>
  <si>
    <t>　【521005】盐池县团委</t>
  </si>
  <si>
    <t>2012999</t>
  </si>
  <si>
    <t>　　其他群众团体事务支出</t>
  </si>
  <si>
    <t>　【521006】盐池县档案局</t>
  </si>
  <si>
    <t>2012601</t>
  </si>
  <si>
    <t>2012602</t>
  </si>
  <si>
    <t>　【521007】盐池县史志办</t>
  </si>
  <si>
    <t>2210302</t>
  </si>
  <si>
    <t>　　住房公积金管理</t>
  </si>
  <si>
    <t>　【521008】盐池县民族宗教事务局</t>
  </si>
  <si>
    <t>2012301</t>
  </si>
  <si>
    <t>2012302</t>
  </si>
  <si>
    <t>2012399</t>
  </si>
  <si>
    <t>　　其他民族事务支出</t>
  </si>
  <si>
    <t>　【521009】盐池县政法委</t>
  </si>
  <si>
    <t>2013602</t>
  </si>
  <si>
    <t>表三</t>
  </si>
  <si>
    <t>一般公共预算财政拨款支出表</t>
  </si>
  <si>
    <t>2019年执行数（决算数）</t>
  </si>
  <si>
    <t>2020年预算数</t>
  </si>
  <si>
    <t>2020年预算数与2019年执行数（决算数）</t>
  </si>
  <si>
    <t>基本支出</t>
  </si>
  <si>
    <t>项目支出</t>
  </si>
  <si>
    <t>增减额</t>
  </si>
  <si>
    <t>增减%</t>
  </si>
  <si>
    <t>表四</t>
  </si>
  <si>
    <t>一般公共预算财政拨款基本支出表（政府经济分类）</t>
  </si>
  <si>
    <t>政府经济分类科目编码</t>
  </si>
  <si>
    <t>政府经济分类名称</t>
  </si>
  <si>
    <t>金额</t>
  </si>
  <si>
    <t>机关工资福利支出</t>
  </si>
  <si>
    <t>　50101-工资奖金津补贴</t>
  </si>
  <si>
    <t>　50102-社会保障缴费</t>
  </si>
  <si>
    <t>　50103-住房公积金</t>
  </si>
  <si>
    <t>　50199-其他工资福利支出</t>
  </si>
  <si>
    <t>机关商品和服务支出</t>
  </si>
  <si>
    <t>　50201-办公经费</t>
  </si>
  <si>
    <t>　50202-会议费</t>
  </si>
  <si>
    <t>　50203-培训费</t>
  </si>
  <si>
    <t>　50204-专用材料购置费</t>
  </si>
  <si>
    <t>　50205-委托业务费</t>
  </si>
  <si>
    <t>　50206-公务接待费</t>
  </si>
  <si>
    <t>　50208-公务用车运行维护费</t>
  </si>
  <si>
    <t>　50209-维修（护）费</t>
  </si>
  <si>
    <t>　50299-其他商品和服务支出</t>
  </si>
  <si>
    <t>机关资本性支出（一）</t>
  </si>
  <si>
    <t>　50306-设备购置</t>
  </si>
  <si>
    <t>对事业单位经常性补助</t>
  </si>
  <si>
    <t>　50501-工资福利支出</t>
  </si>
  <si>
    <t>　50502-商品和服务支出</t>
  </si>
  <si>
    <t>对事业单位资本性补助</t>
  </si>
  <si>
    <t>　50601-资本性支出（一）</t>
  </si>
  <si>
    <t>对个人和家庭的补助</t>
  </si>
  <si>
    <t>　50901-社会福利和救助</t>
  </si>
  <si>
    <t>　50905-离退休费</t>
  </si>
  <si>
    <t>　50999-其他对个人和家庭补助</t>
  </si>
  <si>
    <t>表五</t>
  </si>
  <si>
    <t>一般公共预算财政拨款基本支出表（部门经济分类）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</si>
  <si>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</si>
  <si>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</si>
  <si>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</si>
  <si>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</si>
  <si>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</si>
  <si>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</si>
  <si>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</si>
  <si>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</si>
  <si>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</si>
  <si>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</si>
  <si>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</si>
  <si>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</si>
  <si>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</si>
  <si>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</si>
  <si>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</si>
  <si>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</si>
  <si>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</si>
  <si>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</si>
  <si>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</si>
  <si>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</si>
  <si>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</si>
  <si>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</si>
  <si>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</si>
  <si>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</si>
  <si>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</si>
  <si>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</si>
  <si>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</si>
  <si>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</si>
  <si>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</si>
  <si>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</si>
  <si>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</si>
  <si>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</si>
  <si>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</si>
  <si>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</si>
  <si>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</si>
  <si>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</si>
  <si>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</si>
  <si>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</si>
  <si>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</si>
  <si>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</si>
  <si>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</si>
  <si>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</si>
  <si>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</si>
  <si>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</si>
  <si>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</si>
  <si>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</si>
  <si>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</si>
  <si>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</si>
  <si>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</si>
  <si>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</si>
  <si>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</si>
  <si>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</si>
  <si>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</si>
  <si>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</si>
  <si>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</si>
  <si>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</si>
  <si>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</si>
  <si>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</si>
  <si>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</si>
  <si>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</si>
  <si>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</si>
  <si>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</si>
  <si>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</si>
  <si>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</si>
  <si>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</si>
  <si>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表六</t>
  </si>
  <si>
    <t>一般公共预算“三公”经费支出预算表</t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</si>
  <si>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</si>
  <si>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</si>
  <si>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r>
      <t>2</t>
    </r>
    <r>
      <rPr>
        <sz val="11"/>
        <rFont val="宋体"/>
        <family val="0"/>
      </rPr>
      <t>020</t>
    </r>
    <r>
      <rPr>
        <sz val="11"/>
        <rFont val="宋体"/>
        <family val="0"/>
      </rPr>
      <t>年预算数</t>
    </r>
  </si>
  <si>
    <t>因公出国（境）费</t>
  </si>
  <si>
    <t>公务用车购置及运行费</t>
  </si>
  <si>
    <t>公务用车购置费</t>
  </si>
  <si>
    <t>公务用车运行费</t>
  </si>
  <si>
    <t>注：此表为空表</t>
  </si>
  <si>
    <t>表七:</t>
  </si>
  <si>
    <t>政府性基金预算财政拨款支出表</t>
  </si>
  <si>
    <r>
      <t>2020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</si>
  <si>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t>人员经费</t>
  </si>
  <si>
    <t>日常公用经费</t>
  </si>
  <si>
    <t>表八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</si>
  <si>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</si>
  <si>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</si>
  <si>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</si>
  <si>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</si>
  <si>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</si>
  <si>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</si>
  <si>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</si>
  <si>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</si>
  <si>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</si>
  <si>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</si>
  <si>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</si>
  <si>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</si>
  <si>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</si>
  <si>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</si>
  <si>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</si>
  <si>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</si>
  <si>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</si>
  <si>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</si>
  <si>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</si>
  <si>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</si>
  <si>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</si>
  <si>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</si>
  <si>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</si>
  <si>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</si>
  <si>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</si>
  <si>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</si>
  <si>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</si>
  <si>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</si>
  <si>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</si>
  <si>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</si>
  <si>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</si>
  <si>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</si>
  <si>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</si>
  <si>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</si>
  <si>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</si>
  <si>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</si>
  <si>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</si>
  <si>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</si>
  <si>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</si>
  <si>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</si>
  <si>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</si>
  <si>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</si>
  <si>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</si>
  <si>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</si>
  <si>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</si>
  <si>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</si>
  <si>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表九</t>
  </si>
  <si>
    <t>部门收入总表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</si>
  <si>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</si>
  <si>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</si>
  <si>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</si>
  <si>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</si>
  <si>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</si>
  <si>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</si>
  <si>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</si>
  <si>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</si>
  <si>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</si>
  <si>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</si>
  <si>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</si>
  <si>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</si>
  <si>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</si>
  <si>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</si>
  <si>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</si>
  <si>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表十</t>
  </si>
  <si>
    <t>部门支出总表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</si>
  <si>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</si>
  <si>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</si>
  <si>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</si>
  <si>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</si>
  <si>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</si>
  <si>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</si>
  <si>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</si>
  <si>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</si>
  <si>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表十一</t>
  </si>
  <si>
    <t>政府采购预算表</t>
  </si>
  <si>
    <t>支出功能分类科目</t>
  </si>
  <si>
    <t>货物</t>
  </si>
  <si>
    <t>工程</t>
  </si>
  <si>
    <t>服务</t>
  </si>
  <si>
    <t>自筹资金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</si>
</sst>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_);[Red]\(0.00\)"/>
  </numFmts>
  <fonts count="64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microsoft yahei"/>
      <family val="2"/>
    </font>
    <font>
      <sz val="12"/>
      <name val="方正小标宋简体"/>
      <family val="0"/>
    </font>
    <font>
      <sz val="10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sz val="8"/>
      <name val="宋体"/>
      <family val="0"/>
    </font>
    <font>
      <sz val="8"/>
      <name val="方正小标宋简体"/>
      <family val="0"/>
    </font>
    <font>
      <b/>
      <sz val="8"/>
      <name val="宋体"/>
      <family val="0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1"/>
      <color rgb="FF000000"/>
      <name val="Calibri"/>
      <family val="2"/>
    </font>
    <font>
      <sz val="12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sz val="10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20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1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3" fillId="0" borderId="0" xfId="0" applyFont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vertical="center"/>
    </xf>
    <xf numFmtId="0" fontId="57" fillId="0" borderId="10" xfId="0" applyFont="1" applyFill="1" applyBorder="1" applyAlignment="1">
      <alignment horizontal="center" vertical="center" wrapText="1"/>
    </xf>
    <xf numFmtId="176" fontId="58" fillId="0" borderId="10" xfId="0" applyNumberFormat="1" applyFont="1" applyFill="1" applyBorder="1" applyAlignment="1">
      <alignment horizontal="right" vertical="center" wrapText="1"/>
    </xf>
    <xf numFmtId="176" fontId="58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58" fillId="0" borderId="10" xfId="0" applyFont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vertical="center" wrapText="1"/>
    </xf>
    <xf numFmtId="176" fontId="60" fillId="0" borderId="10" xfId="0" applyNumberFormat="1" applyFont="1" applyFill="1" applyBorder="1" applyAlignment="1">
      <alignment vertical="center" wrapText="1"/>
    </xf>
    <xf numFmtId="0" fontId="59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1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right" vertical="center" wrapText="1"/>
    </xf>
    <xf numFmtId="177" fontId="4" fillId="0" borderId="11" xfId="0" applyNumberFormat="1" applyFont="1" applyFill="1" applyBorder="1" applyAlignment="1" applyProtection="1">
      <alignment horizontal="right" vertical="center"/>
      <protection/>
    </xf>
    <xf numFmtId="176" fontId="6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right" vertical="top" wrapText="1"/>
    </xf>
    <xf numFmtId="0" fontId="59" fillId="0" borderId="0" xfId="0" applyFont="1" applyAlignment="1">
      <alignment vertical="center"/>
    </xf>
    <xf numFmtId="0" fontId="59" fillId="0" borderId="0" xfId="0" applyFont="1" applyFill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176" fontId="59" fillId="0" borderId="1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176" fontId="8" fillId="0" borderId="10" xfId="0" applyNumberFormat="1" applyFont="1" applyFill="1" applyBorder="1" applyAlignment="1">
      <alignment horizontal="right" vertical="center" wrapText="1"/>
    </xf>
    <xf numFmtId="176" fontId="1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4" fillId="0" borderId="11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77" fontId="13" fillId="0" borderId="11" xfId="0" applyNumberFormat="1" applyFont="1" applyBorder="1" applyAlignment="1" applyProtection="1">
      <alignment horizontal="right" vertical="center"/>
      <protection/>
    </xf>
    <xf numFmtId="0" fontId="12" fillId="0" borderId="11" xfId="0" applyNumberFormat="1" applyFont="1" applyBorder="1" applyAlignment="1" applyProtection="1">
      <alignment horizontal="left" vertical="center"/>
      <protection/>
    </xf>
    <xf numFmtId="0" fontId="13" fillId="0" borderId="11" xfId="0" applyFont="1" applyBorder="1" applyAlignment="1" applyProtection="1">
      <alignment horizontal="left" vertical="center"/>
      <protection/>
    </xf>
    <xf numFmtId="0" fontId="3" fillId="0" borderId="11" xfId="0" applyNumberFormat="1" applyFon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177" fontId="1" fillId="0" borderId="11" xfId="0" applyNumberFormat="1" applyFont="1" applyFill="1" applyBorder="1" applyAlignment="1" applyProtection="1">
      <alignment horizontal="right" vertical="center"/>
      <protection/>
    </xf>
    <xf numFmtId="177" fontId="1" fillId="0" borderId="11" xfId="0" applyNumberFormat="1" applyFont="1" applyBorder="1" applyAlignment="1" applyProtection="1">
      <alignment horizontal="right" vertical="center"/>
      <protection/>
    </xf>
    <xf numFmtId="0" fontId="6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10" fontId="0" fillId="0" borderId="0" xfId="0" applyNumberFormat="1" applyFont="1" applyFill="1" applyAlignment="1">
      <alignment horizontal="right" vertical="center" wrapText="1"/>
    </xf>
    <xf numFmtId="0" fontId="14" fillId="0" borderId="10" xfId="0" applyFont="1" applyFill="1" applyBorder="1" applyAlignment="1">
      <alignment horizontal="center" vertical="center" wrapText="1"/>
    </xf>
    <xf numFmtId="10" fontId="8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top" wrapText="1"/>
    </xf>
    <xf numFmtId="10" fontId="7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center" wrapText="1"/>
    </xf>
    <xf numFmtId="177" fontId="16" fillId="0" borderId="11" xfId="0" applyNumberFormat="1" applyFont="1" applyFill="1" applyBorder="1" applyAlignment="1" applyProtection="1">
      <alignment horizontal="left" vertical="center" wrapText="1"/>
      <protection/>
    </xf>
    <xf numFmtId="177" fontId="8" fillId="0" borderId="11" xfId="0" applyNumberFormat="1" applyFont="1" applyFill="1" applyBorder="1" applyAlignment="1" applyProtection="1">
      <alignment horizontal="left" vertical="center" wrapText="1"/>
      <protection/>
    </xf>
    <xf numFmtId="177" fontId="14" fillId="0" borderId="11" xfId="0" applyNumberFormat="1" applyFont="1" applyFill="1" applyBorder="1" applyAlignment="1" applyProtection="1">
      <alignment horizontal="left" vertical="center" wrapText="1"/>
      <protection/>
    </xf>
    <xf numFmtId="176" fontId="8" fillId="0" borderId="11" xfId="0" applyNumberFormat="1" applyFont="1" applyFill="1" applyBorder="1" applyAlignment="1" applyProtection="1">
      <alignment horizontal="center" vertical="center"/>
      <protection/>
    </xf>
    <xf numFmtId="176" fontId="8" fillId="0" borderId="14" xfId="0" applyNumberFormat="1" applyFont="1" applyFill="1" applyBorder="1" applyAlignment="1" applyProtection="1">
      <alignment horizontal="center" vertical="center"/>
      <protection/>
    </xf>
    <xf numFmtId="176" fontId="8" fillId="0" borderId="11" xfId="0" applyNumberFormat="1" applyFont="1" applyFill="1" applyBorder="1" applyAlignment="1" applyProtection="1">
      <alignment horizontal="center" vertical="center" wrapText="1"/>
      <protection/>
    </xf>
    <xf numFmtId="176" fontId="6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62" fillId="0" borderId="15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59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right" vertical="center"/>
    </xf>
    <xf numFmtId="0" fontId="6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76" fontId="3" fillId="0" borderId="11" xfId="0" applyNumberFormat="1" applyFont="1" applyFill="1" applyBorder="1" applyAlignment="1">
      <alignment horizontal="right" vertical="center" wrapText="1"/>
    </xf>
    <xf numFmtId="0" fontId="62" fillId="0" borderId="16" xfId="0" applyFont="1" applyFill="1" applyBorder="1" applyAlignment="1">
      <alignment horizontal="center" vertical="center"/>
    </xf>
    <xf numFmtId="177" fontId="13" fillId="0" borderId="11" xfId="0" applyNumberFormat="1" applyFont="1" applyFill="1" applyBorder="1" applyAlignment="1" applyProtection="1">
      <alignment horizontal="left" vertical="center"/>
      <protection/>
    </xf>
    <xf numFmtId="177" fontId="13" fillId="0" borderId="17" xfId="0" applyNumberFormat="1" applyFont="1" applyFill="1" applyBorder="1" applyAlignment="1" applyProtection="1">
      <alignment vertical="center"/>
      <protection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177" fontId="1" fillId="0" borderId="14" xfId="0" applyNumberFormat="1" applyFont="1" applyFill="1" applyBorder="1" applyAlignment="1" applyProtection="1">
      <alignment horizontal="left" vertical="center"/>
      <protection/>
    </xf>
    <xf numFmtId="177" fontId="1" fillId="0" borderId="11" xfId="0" applyNumberFormat="1" applyFont="1" applyFill="1" applyBorder="1" applyAlignment="1" applyProtection="1">
      <alignment horizontal="left" vertical="center"/>
      <protection/>
    </xf>
    <xf numFmtId="0" fontId="62" fillId="0" borderId="10" xfId="0" applyFont="1" applyFill="1" applyBorder="1" applyAlignment="1">
      <alignment vertical="center"/>
    </xf>
    <xf numFmtId="177" fontId="1" fillId="0" borderId="18" xfId="0" applyNumberFormat="1" applyFont="1" applyFill="1" applyBorder="1" applyAlignment="1" applyProtection="1">
      <alignment horizontal="left" vertical="center"/>
      <protection/>
    </xf>
    <xf numFmtId="177" fontId="1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 horizontal="left" vertical="center"/>
    </xf>
    <xf numFmtId="176" fontId="0" fillId="0" borderId="10" xfId="0" applyNumberFormat="1" applyFill="1" applyBorder="1" applyAlignment="1">
      <alignment horizontal="center" vertical="center"/>
    </xf>
    <xf numFmtId="177" fontId="1" fillId="0" borderId="19" xfId="0" applyNumberFormat="1" applyFont="1" applyFill="1" applyBorder="1" applyAlignment="1" applyProtection="1">
      <alignment horizontal="left" vertical="center"/>
      <protection/>
    </xf>
    <xf numFmtId="176" fontId="1" fillId="0" borderId="20" xfId="0" applyNumberFormat="1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Fill="1" applyAlignment="1">
      <alignment horizontal="right" vertical="center"/>
    </xf>
    <xf numFmtId="0" fontId="59" fillId="0" borderId="0" xfId="0" applyFont="1" applyFill="1" applyAlignment="1">
      <alignment horizontal="right" vertical="center"/>
    </xf>
    <xf numFmtId="0" fontId="63" fillId="0" borderId="0" xfId="0" applyFont="1" applyFill="1" applyAlignment="1">
      <alignment vertical="center"/>
    </xf>
    <xf numFmtId="178" fontId="59" fillId="0" borderId="0" xfId="0" applyNumberFormat="1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right" vertical="center"/>
    </xf>
    <xf numFmtId="178" fontId="12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vertical="center" wrapText="1"/>
    </xf>
    <xf numFmtId="178" fontId="3" fillId="0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9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18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62" fillId="0" borderId="21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center" vertical="center"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60" fillId="0" borderId="15" xfId="0" applyNumberFormat="1" applyFont="1" applyFill="1" applyBorder="1" applyAlignment="1">
      <alignment horizontal="center" vertical="center" wrapText="1"/>
    </xf>
    <xf numFmtId="176" fontId="60" fillId="0" borderId="12" xfId="0" applyNumberFormat="1" applyFont="1" applyFill="1" applyBorder="1" applyAlignment="1">
      <alignment horizontal="center" vertical="center" wrapText="1"/>
    </xf>
    <xf numFmtId="176" fontId="60" fillId="0" borderId="15" xfId="0" applyNumberFormat="1" applyFont="1" applyBorder="1" applyAlignment="1">
      <alignment horizontal="center" vertical="center" wrapText="1"/>
    </xf>
    <xf numFmtId="176" fontId="60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0" fillId="0" borderId="2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9">
      <selection activeCell="E32" sqref="E32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125"/>
      <c r="C1" s="125"/>
      <c r="D1" s="125"/>
      <c r="E1" s="125"/>
      <c r="F1" s="125"/>
      <c r="G1" s="125"/>
      <c r="H1" s="125"/>
      <c r="I1" s="125"/>
      <c r="J1" s="125"/>
    </row>
    <row r="2" spans="2:10" ht="164.25" customHeight="1">
      <c r="B2" s="126" t="s">
        <v>0</v>
      </c>
      <c r="C2" s="127"/>
      <c r="D2" s="127"/>
      <c r="E2" s="127"/>
      <c r="F2" s="127"/>
      <c r="G2" s="127"/>
      <c r="H2" s="127"/>
      <c r="I2" s="127"/>
      <c r="J2" s="128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D14" sqref="D14"/>
    </sheetView>
  </sheetViews>
  <sheetFormatPr defaultColWidth="8.625" defaultRowHeight="14.25"/>
  <cols>
    <col min="1" max="1" width="9.00390625" style="4" bestFit="1" customWidth="1"/>
    <col min="2" max="2" width="9.625" style="4" customWidth="1"/>
    <col min="3" max="4" width="9.00390625" style="4" bestFit="1" customWidth="1"/>
    <col min="5" max="5" width="6.125" style="4" customWidth="1"/>
    <col min="6" max="6" width="12.00390625" style="4" customWidth="1"/>
    <col min="7" max="7" width="11.875" style="4" customWidth="1"/>
    <col min="8" max="8" width="8.375" style="4" customWidth="1"/>
    <col min="9" max="9" width="10.375" style="4" customWidth="1"/>
    <col min="10" max="10" width="7.125" style="4" customWidth="1"/>
    <col min="11" max="11" width="6.625" style="4" customWidth="1"/>
    <col min="12" max="12" width="5.50390625" style="4" customWidth="1"/>
    <col min="13" max="13" width="9.00390625" style="4" customWidth="1"/>
    <col min="14" max="14" width="9.00390625" style="4" bestFit="1" customWidth="1"/>
    <col min="15" max="15" width="7.50390625" style="4" customWidth="1"/>
    <col min="16" max="16" width="6.875" style="4" customWidth="1"/>
    <col min="17" max="17" width="12.75390625" style="4" customWidth="1"/>
    <col min="18" max="32" width="9.00390625" style="4" bestFit="1" customWidth="1"/>
    <col min="33" max="16384" width="8.625" style="4" customWidth="1"/>
  </cols>
  <sheetData>
    <row r="1" ht="14.25">
      <c r="A1" s="4" t="s">
        <v>270</v>
      </c>
    </row>
    <row r="2" spans="1:17" s="16" customFormat="1" ht="28.5" customHeight="1">
      <c r="A2" s="129" t="s">
        <v>271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5:17" s="17" customFormat="1" ht="23.25" customHeight="1">
      <c r="O3" s="23" t="s">
        <v>3</v>
      </c>
      <c r="P3" s="23"/>
      <c r="Q3" s="23"/>
    </row>
    <row r="4" spans="1:17" s="17" customFormat="1" ht="15" customHeight="1">
      <c r="A4" s="161" t="s">
        <v>250</v>
      </c>
      <c r="B4" s="161" t="s">
        <v>272</v>
      </c>
      <c r="C4" s="161"/>
      <c r="D4" s="161"/>
      <c r="E4" s="161" t="s">
        <v>273</v>
      </c>
      <c r="F4" s="161"/>
      <c r="G4" s="161"/>
      <c r="H4" s="161" t="s">
        <v>274</v>
      </c>
      <c r="I4" s="161" t="s">
        <v>275</v>
      </c>
      <c r="J4" s="161" t="s">
        <v>276</v>
      </c>
      <c r="K4" s="161" t="s">
        <v>277</v>
      </c>
      <c r="L4" s="161" t="s">
        <v>278</v>
      </c>
      <c r="M4" s="161"/>
      <c r="N4" s="161"/>
      <c r="O4" s="161" t="s">
        <v>279</v>
      </c>
      <c r="P4" s="161" t="s">
        <v>280</v>
      </c>
      <c r="Q4" s="24"/>
    </row>
    <row r="5" spans="1:17" s="17" customFormat="1" ht="24.75" customHeight="1">
      <c r="A5" s="161"/>
      <c r="B5" s="161" t="s">
        <v>9</v>
      </c>
      <c r="C5" s="161" t="s">
        <v>281</v>
      </c>
      <c r="D5" s="161" t="s">
        <v>282</v>
      </c>
      <c r="E5" s="161" t="s">
        <v>9</v>
      </c>
      <c r="F5" s="20" t="s">
        <v>283</v>
      </c>
      <c r="G5" s="20"/>
      <c r="H5" s="161"/>
      <c r="I5" s="161"/>
      <c r="J5" s="161"/>
      <c r="K5" s="161"/>
      <c r="L5" s="161" t="s">
        <v>9</v>
      </c>
      <c r="M5" s="161" t="s">
        <v>284</v>
      </c>
      <c r="N5" s="161" t="s">
        <v>285</v>
      </c>
      <c r="O5" s="161"/>
      <c r="P5" s="161"/>
      <c r="Q5" s="24"/>
    </row>
    <row r="6" spans="1:17" s="18" customFormat="1" ht="39" customHeight="1">
      <c r="A6" s="161"/>
      <c r="B6" s="161"/>
      <c r="C6" s="161"/>
      <c r="D6" s="161"/>
      <c r="E6" s="161"/>
      <c r="F6" s="161" t="s">
        <v>286</v>
      </c>
      <c r="G6" s="161" t="s">
        <v>47</v>
      </c>
      <c r="H6" s="161"/>
      <c r="I6" s="161"/>
      <c r="J6" s="161"/>
      <c r="K6" s="161"/>
      <c r="L6" s="161"/>
      <c r="M6" s="161"/>
      <c r="N6" s="161"/>
      <c r="O6" s="161"/>
      <c r="P6" s="161"/>
      <c r="Q6" s="24"/>
    </row>
    <row r="7" spans="1:17" s="18" customFormat="1" ht="14.25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24"/>
    </row>
    <row r="8" spans="1:17" s="18" customFormat="1" ht="24.75" customHeight="1">
      <c r="A8" s="21">
        <f>B8+E8+H8+I8+J8+K8+L8+O8+P8</f>
        <v>2858.47</v>
      </c>
      <c r="B8" s="21">
        <f>C8+D8</f>
        <v>2858.47</v>
      </c>
      <c r="C8" s="21">
        <v>2858.47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4"/>
    </row>
  </sheetData>
  <sheetProtection/>
  <mergeCells count="20">
    <mergeCell ref="M5:M7"/>
    <mergeCell ref="N5:N7"/>
    <mergeCell ref="O4:O7"/>
    <mergeCell ref="P4:P7"/>
    <mergeCell ref="G6:G7"/>
    <mergeCell ref="H4:H7"/>
    <mergeCell ref="I4:I7"/>
    <mergeCell ref="J4:J7"/>
    <mergeCell ref="K4:K7"/>
    <mergeCell ref="L5:L7"/>
    <mergeCell ref="A2:Q2"/>
    <mergeCell ref="B4:D4"/>
    <mergeCell ref="E4:G4"/>
    <mergeCell ref="L4:N4"/>
    <mergeCell ref="A4:A7"/>
    <mergeCell ref="B5:B7"/>
    <mergeCell ref="C5:C7"/>
    <mergeCell ref="D5:D7"/>
    <mergeCell ref="E5:E7"/>
    <mergeCell ref="F6:F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1">
      <selection activeCell="C8" sqref="C8"/>
    </sheetView>
  </sheetViews>
  <sheetFormatPr defaultColWidth="9.00390625" defaultRowHeight="14.25"/>
  <cols>
    <col min="2" max="2" width="34.25390625" style="0" customWidth="1"/>
    <col min="3" max="3" width="13.50390625" style="9" customWidth="1"/>
    <col min="4" max="11" width="12.00390625" style="9" customWidth="1"/>
  </cols>
  <sheetData>
    <row r="1" ht="14.25">
      <c r="A1" t="s">
        <v>287</v>
      </c>
    </row>
    <row r="2" spans="3:11" s="1" customFormat="1" ht="36.75" customHeight="1">
      <c r="C2" s="10"/>
      <c r="D2" s="162" t="s">
        <v>288</v>
      </c>
      <c r="E2" s="162"/>
      <c r="F2" s="162"/>
      <c r="G2" s="162"/>
      <c r="H2" s="162"/>
      <c r="I2" s="10"/>
      <c r="J2" s="10"/>
      <c r="K2" s="10"/>
    </row>
    <row r="3" ht="27" customHeight="1">
      <c r="I3" s="9" t="s">
        <v>3</v>
      </c>
    </row>
    <row r="5" spans="1:11" s="8" customFormat="1" ht="27" customHeight="1">
      <c r="A5" s="134" t="s">
        <v>43</v>
      </c>
      <c r="B5" s="134"/>
      <c r="C5" s="165" t="s">
        <v>251</v>
      </c>
      <c r="D5" s="165" t="s">
        <v>289</v>
      </c>
      <c r="E5" s="165" t="s">
        <v>290</v>
      </c>
      <c r="F5" s="165" t="s">
        <v>291</v>
      </c>
      <c r="G5" s="167" t="s">
        <v>292</v>
      </c>
      <c r="H5" s="167" t="s">
        <v>293</v>
      </c>
      <c r="I5" s="167" t="s">
        <v>294</v>
      </c>
      <c r="J5" s="167" t="s">
        <v>295</v>
      </c>
      <c r="K5" s="167" t="s">
        <v>296</v>
      </c>
    </row>
    <row r="6" spans="1:11" s="8" customFormat="1" ht="14.25">
      <c r="A6" s="11" t="s">
        <v>48</v>
      </c>
      <c r="B6" s="11" t="s">
        <v>49</v>
      </c>
      <c r="C6" s="166"/>
      <c r="D6" s="166"/>
      <c r="E6" s="166"/>
      <c r="F6" s="166"/>
      <c r="G6" s="168"/>
      <c r="H6" s="168"/>
      <c r="I6" s="168"/>
      <c r="J6" s="168"/>
      <c r="K6" s="168"/>
    </row>
    <row r="7" spans="1:11" ht="24.75" customHeight="1">
      <c r="A7" s="163" t="s">
        <v>54</v>
      </c>
      <c r="B7" s="164"/>
      <c r="C7" s="12">
        <v>2858.4700000000007</v>
      </c>
      <c r="D7" s="12">
        <v>2858.4700000000007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</row>
    <row r="8" spans="1:11" ht="24.75" customHeight="1">
      <c r="A8" s="14"/>
      <c r="B8" s="15" t="s">
        <v>55</v>
      </c>
      <c r="C8" s="12">
        <v>2858.4700000000007</v>
      </c>
      <c r="D8" s="13">
        <v>2858.4700000000007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</row>
    <row r="9" spans="1:11" ht="24.75" customHeight="1">
      <c r="A9" s="14" t="s">
        <v>56</v>
      </c>
      <c r="B9" s="15" t="s">
        <v>57</v>
      </c>
      <c r="C9" s="12">
        <v>490.64</v>
      </c>
      <c r="D9" s="13">
        <v>490.64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</row>
    <row r="10" spans="1:11" ht="24.75" customHeight="1">
      <c r="A10" s="14" t="s">
        <v>58</v>
      </c>
      <c r="B10" s="15" t="s">
        <v>59</v>
      </c>
      <c r="C10" s="12">
        <v>271.78</v>
      </c>
      <c r="D10" s="13">
        <v>271.78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</row>
    <row r="11" spans="1:11" ht="24.75" customHeight="1">
      <c r="A11" s="14" t="s">
        <v>60</v>
      </c>
      <c r="B11" s="15" t="s">
        <v>61</v>
      </c>
      <c r="C11" s="12">
        <v>59</v>
      </c>
      <c r="D11" s="13">
        <v>59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</row>
    <row r="12" spans="1:11" ht="24.75" customHeight="1">
      <c r="A12" s="14" t="s">
        <v>62</v>
      </c>
      <c r="B12" s="15" t="s">
        <v>63</v>
      </c>
      <c r="C12" s="12">
        <v>36.95</v>
      </c>
      <c r="D12" s="13">
        <v>36.95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</row>
    <row r="13" spans="1:11" ht="24.75" customHeight="1">
      <c r="A13" s="14" t="s">
        <v>64</v>
      </c>
      <c r="B13" s="15" t="s">
        <v>65</v>
      </c>
      <c r="C13" s="12">
        <v>24.78</v>
      </c>
      <c r="D13" s="13">
        <v>24.78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</row>
    <row r="14" spans="1:11" ht="24.75" customHeight="1">
      <c r="A14" s="14" t="s">
        <v>66</v>
      </c>
      <c r="B14" s="15" t="s">
        <v>67</v>
      </c>
      <c r="C14" s="12">
        <v>12.39</v>
      </c>
      <c r="D14" s="13">
        <v>12.39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</row>
    <row r="15" spans="1:11" ht="24.75" customHeight="1">
      <c r="A15" s="14" t="s">
        <v>68</v>
      </c>
      <c r="B15" s="15" t="s">
        <v>69</v>
      </c>
      <c r="C15" s="12">
        <v>12.39</v>
      </c>
      <c r="D15" s="13">
        <v>12.39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</row>
    <row r="16" spans="1:11" ht="24.75" customHeight="1">
      <c r="A16" s="14" t="s">
        <v>70</v>
      </c>
      <c r="B16" s="15" t="s">
        <v>71</v>
      </c>
      <c r="C16" s="12">
        <v>19.98</v>
      </c>
      <c r="D16" s="13">
        <v>19.98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</row>
    <row r="17" spans="1:11" ht="24.75" customHeight="1">
      <c r="A17" s="14" t="s">
        <v>72</v>
      </c>
      <c r="B17" s="15" t="s">
        <v>73</v>
      </c>
      <c r="C17" s="12">
        <v>21.48</v>
      </c>
      <c r="D17" s="13">
        <v>21.48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</row>
    <row r="18" spans="1:11" ht="24.75" customHeight="1">
      <c r="A18" s="14" t="s">
        <v>74</v>
      </c>
      <c r="B18" s="15" t="s">
        <v>75</v>
      </c>
      <c r="C18" s="12">
        <v>31.89</v>
      </c>
      <c r="D18" s="13">
        <v>31.89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</row>
    <row r="19" spans="1:11" ht="24.75" customHeight="1">
      <c r="A19" s="14"/>
      <c r="B19" s="15" t="s">
        <v>76</v>
      </c>
      <c r="C19" s="12">
        <v>695.0400000000002</v>
      </c>
      <c r="D19" s="13">
        <v>695.0400000000002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</row>
    <row r="20" spans="1:11" ht="24.75" customHeight="1">
      <c r="A20" s="14" t="s">
        <v>77</v>
      </c>
      <c r="B20" s="15" t="s">
        <v>59</v>
      </c>
      <c r="C20" s="12">
        <v>275.92</v>
      </c>
      <c r="D20" s="13">
        <v>275.92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</row>
    <row r="21" spans="1:11" ht="24.75" customHeight="1">
      <c r="A21" s="14" t="s">
        <v>78</v>
      </c>
      <c r="B21" s="15" t="s">
        <v>61</v>
      </c>
      <c r="C21" s="12">
        <v>326</v>
      </c>
      <c r="D21" s="13">
        <v>326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</row>
    <row r="22" spans="1:11" ht="24.75" customHeight="1">
      <c r="A22" s="14" t="s">
        <v>64</v>
      </c>
      <c r="B22" s="15" t="s">
        <v>65</v>
      </c>
      <c r="C22" s="12">
        <v>25.15</v>
      </c>
      <c r="D22" s="13">
        <v>25.15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</row>
    <row r="23" spans="1:11" ht="24.75" customHeight="1">
      <c r="A23" s="14" t="s">
        <v>66</v>
      </c>
      <c r="B23" s="15" t="s">
        <v>67</v>
      </c>
      <c r="C23" s="12">
        <v>12.58</v>
      </c>
      <c r="D23" s="13">
        <v>12.58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</row>
    <row r="24" spans="1:11" ht="24.75" customHeight="1">
      <c r="A24" s="14" t="s">
        <v>68</v>
      </c>
      <c r="B24" s="15" t="s">
        <v>69</v>
      </c>
      <c r="C24" s="12">
        <v>12.58</v>
      </c>
      <c r="D24" s="13">
        <v>12.58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</row>
    <row r="25" spans="1:11" ht="24.75" customHeight="1">
      <c r="A25" s="14" t="s">
        <v>70</v>
      </c>
      <c r="B25" s="15" t="s">
        <v>71</v>
      </c>
      <c r="C25" s="12">
        <v>7.86</v>
      </c>
      <c r="D25" s="13">
        <v>7.86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</row>
    <row r="26" spans="1:11" ht="24.75" customHeight="1">
      <c r="A26" s="14" t="s">
        <v>72</v>
      </c>
      <c r="B26" s="15" t="s">
        <v>73</v>
      </c>
      <c r="C26" s="12">
        <v>21.88</v>
      </c>
      <c r="D26" s="13">
        <v>21.88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</row>
    <row r="27" spans="1:11" ht="24.75" customHeight="1">
      <c r="A27" s="14" t="s">
        <v>74</v>
      </c>
      <c r="B27" s="15" t="s">
        <v>75</v>
      </c>
      <c r="C27" s="12">
        <v>13.07</v>
      </c>
      <c r="D27" s="13">
        <v>13.07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</row>
    <row r="28" spans="1:11" ht="24.75" customHeight="1">
      <c r="A28" s="14"/>
      <c r="B28" s="15" t="s">
        <v>79</v>
      </c>
      <c r="C28" s="12">
        <v>301.07000000000005</v>
      </c>
      <c r="D28" s="13">
        <v>301.07000000000005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</row>
    <row r="29" spans="1:11" ht="24.75" customHeight="1">
      <c r="A29" s="14" t="s">
        <v>80</v>
      </c>
      <c r="B29" s="15" t="s">
        <v>59</v>
      </c>
      <c r="C29" s="12">
        <v>100.13</v>
      </c>
      <c r="D29" s="13">
        <v>100.13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</row>
    <row r="30" spans="1:11" ht="24.75" customHeight="1">
      <c r="A30" s="14" t="s">
        <v>81</v>
      </c>
      <c r="B30" s="15" t="s">
        <v>61</v>
      </c>
      <c r="C30" s="12">
        <v>165</v>
      </c>
      <c r="D30" s="13">
        <v>165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</row>
    <row r="31" spans="1:11" ht="24.75" customHeight="1">
      <c r="A31" s="14" t="s">
        <v>64</v>
      </c>
      <c r="B31" s="15" t="s">
        <v>65</v>
      </c>
      <c r="C31" s="12">
        <v>9.72</v>
      </c>
      <c r="D31" s="13">
        <v>9.72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</row>
    <row r="32" spans="1:11" ht="24.75" customHeight="1">
      <c r="A32" s="14" t="s">
        <v>66</v>
      </c>
      <c r="B32" s="15" t="s">
        <v>67</v>
      </c>
      <c r="C32" s="12">
        <v>4.86</v>
      </c>
      <c r="D32" s="13">
        <v>4.86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</row>
    <row r="33" spans="1:11" ht="24.75" customHeight="1">
      <c r="A33" s="14" t="s">
        <v>68</v>
      </c>
      <c r="B33" s="15" t="s">
        <v>69</v>
      </c>
      <c r="C33" s="12">
        <v>4.86</v>
      </c>
      <c r="D33" s="13">
        <v>4.86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</row>
    <row r="34" spans="1:11" ht="24.75" customHeight="1">
      <c r="A34" s="14" t="s">
        <v>70</v>
      </c>
      <c r="B34" s="15" t="s">
        <v>71</v>
      </c>
      <c r="C34" s="12">
        <v>3.04</v>
      </c>
      <c r="D34" s="13">
        <v>3.04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</row>
    <row r="35" spans="1:11" ht="24.75" customHeight="1">
      <c r="A35" s="14" t="s">
        <v>72</v>
      </c>
      <c r="B35" s="15" t="s">
        <v>73</v>
      </c>
      <c r="C35" s="12">
        <v>8.45</v>
      </c>
      <c r="D35" s="13">
        <v>8.45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</row>
    <row r="36" spans="1:11" ht="24.75" customHeight="1">
      <c r="A36" s="14" t="s">
        <v>74</v>
      </c>
      <c r="B36" s="15" t="s">
        <v>75</v>
      </c>
      <c r="C36" s="12">
        <v>5.01</v>
      </c>
      <c r="D36" s="13">
        <v>5.01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</row>
    <row r="37" spans="1:11" ht="24.75" customHeight="1">
      <c r="A37" s="14"/>
      <c r="B37" s="15" t="s">
        <v>82</v>
      </c>
      <c r="C37" s="12">
        <v>114.02999999999997</v>
      </c>
      <c r="D37" s="13">
        <v>114.02999999999997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</row>
    <row r="38" spans="1:11" ht="24.75" customHeight="1">
      <c r="A38" s="14" t="s">
        <v>83</v>
      </c>
      <c r="B38" s="15" t="s">
        <v>59</v>
      </c>
      <c r="C38" s="12">
        <v>59.58</v>
      </c>
      <c r="D38" s="13">
        <v>59.58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</row>
    <row r="39" spans="1:11" ht="24.75" customHeight="1">
      <c r="A39" s="14" t="s">
        <v>84</v>
      </c>
      <c r="B39" s="15" t="s">
        <v>61</v>
      </c>
      <c r="C39" s="12">
        <v>32.5</v>
      </c>
      <c r="D39" s="13">
        <v>32.5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</row>
    <row r="40" spans="1:11" ht="24.75" customHeight="1">
      <c r="A40" s="14" t="s">
        <v>64</v>
      </c>
      <c r="B40" s="15" t="s">
        <v>65</v>
      </c>
      <c r="C40" s="12">
        <v>5.93</v>
      </c>
      <c r="D40" s="13">
        <v>5.93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</row>
    <row r="41" spans="1:11" ht="24.75" customHeight="1">
      <c r="A41" s="14" t="s">
        <v>66</v>
      </c>
      <c r="B41" s="15" t="s">
        <v>67</v>
      </c>
      <c r="C41" s="12">
        <v>2.96</v>
      </c>
      <c r="D41" s="13">
        <v>2.96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</row>
    <row r="42" spans="1:11" ht="24.75" customHeight="1">
      <c r="A42" s="14" t="s">
        <v>68</v>
      </c>
      <c r="B42" s="15" t="s">
        <v>69</v>
      </c>
      <c r="C42" s="12">
        <v>2.96</v>
      </c>
      <c r="D42" s="13">
        <v>2.96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</row>
    <row r="43" spans="1:11" ht="24.75" customHeight="1">
      <c r="A43" s="14" t="s">
        <v>70</v>
      </c>
      <c r="B43" s="15" t="s">
        <v>71</v>
      </c>
      <c r="C43" s="12">
        <v>1.85</v>
      </c>
      <c r="D43" s="13">
        <v>1.85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</row>
    <row r="44" spans="1:11" ht="24.75" customHeight="1">
      <c r="A44" s="14" t="s">
        <v>72</v>
      </c>
      <c r="B44" s="15" t="s">
        <v>73</v>
      </c>
      <c r="C44" s="12">
        <v>5.16</v>
      </c>
      <c r="D44" s="13">
        <v>5.16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</row>
    <row r="45" spans="1:11" ht="24.75" customHeight="1">
      <c r="A45" s="14" t="s">
        <v>74</v>
      </c>
      <c r="B45" s="15" t="s">
        <v>75</v>
      </c>
      <c r="C45" s="12">
        <v>3.09</v>
      </c>
      <c r="D45" s="13">
        <v>3.09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</row>
    <row r="46" spans="1:11" ht="24.75" customHeight="1">
      <c r="A46" s="14"/>
      <c r="B46" s="15" t="s">
        <v>85</v>
      </c>
      <c r="C46" s="12">
        <v>555.6500000000002</v>
      </c>
      <c r="D46" s="13">
        <v>555.6500000000002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</row>
    <row r="47" spans="1:11" ht="24.75" customHeight="1">
      <c r="A47" s="14" t="s">
        <v>83</v>
      </c>
      <c r="B47" s="15" t="s">
        <v>59</v>
      </c>
      <c r="C47" s="12">
        <v>24.06</v>
      </c>
      <c r="D47" s="13">
        <v>24.06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</row>
    <row r="48" spans="1:11" ht="24.75" customHeight="1">
      <c r="A48" s="14" t="s">
        <v>84</v>
      </c>
      <c r="B48" s="15" t="s">
        <v>61</v>
      </c>
      <c r="C48" s="12">
        <v>82.6</v>
      </c>
      <c r="D48" s="13">
        <v>82.6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</row>
    <row r="49" spans="1:11" ht="24.75" customHeight="1">
      <c r="A49" s="14" t="s">
        <v>86</v>
      </c>
      <c r="B49" s="15" t="s">
        <v>87</v>
      </c>
      <c r="C49" s="12">
        <v>440.81</v>
      </c>
      <c r="D49" s="13">
        <v>440.81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</row>
    <row r="50" spans="1:11" ht="24.75" customHeight="1">
      <c r="A50" s="14" t="s">
        <v>64</v>
      </c>
      <c r="B50" s="15" t="s">
        <v>65</v>
      </c>
      <c r="C50" s="12">
        <v>2.22</v>
      </c>
      <c r="D50" s="13">
        <v>2.22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</row>
    <row r="51" spans="1:11" ht="24.75" customHeight="1">
      <c r="A51" s="14" t="s">
        <v>66</v>
      </c>
      <c r="B51" s="15" t="s">
        <v>67</v>
      </c>
      <c r="C51" s="12">
        <v>1.11</v>
      </c>
      <c r="D51" s="13">
        <v>1.11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</row>
    <row r="52" spans="1:11" ht="24.75" customHeight="1">
      <c r="A52" s="14" t="s">
        <v>68</v>
      </c>
      <c r="B52" s="15" t="s">
        <v>69</v>
      </c>
      <c r="C52" s="12">
        <v>1.11</v>
      </c>
      <c r="D52" s="13">
        <v>1.11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</row>
    <row r="53" spans="1:11" ht="24.75" customHeight="1">
      <c r="A53" s="14" t="s">
        <v>70</v>
      </c>
      <c r="B53" s="15" t="s">
        <v>71</v>
      </c>
      <c r="C53" s="12">
        <v>0.69</v>
      </c>
      <c r="D53" s="13">
        <v>0.69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</row>
    <row r="54" spans="1:11" ht="24.75" customHeight="1">
      <c r="A54" s="14" t="s">
        <v>72</v>
      </c>
      <c r="B54" s="15" t="s">
        <v>73</v>
      </c>
      <c r="C54" s="12">
        <v>1.94</v>
      </c>
      <c r="D54" s="13">
        <v>1.94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</row>
    <row r="55" spans="1:11" ht="24.75" customHeight="1">
      <c r="A55" s="14" t="s">
        <v>74</v>
      </c>
      <c r="B55" s="15" t="s">
        <v>75</v>
      </c>
      <c r="C55" s="12">
        <v>1.11</v>
      </c>
      <c r="D55" s="13">
        <v>1.11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</row>
    <row r="56" spans="1:11" ht="24.75" customHeight="1">
      <c r="A56" s="14"/>
      <c r="B56" s="15" t="s">
        <v>88</v>
      </c>
      <c r="C56" s="12">
        <v>274.12</v>
      </c>
      <c r="D56" s="13">
        <v>274.12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</row>
    <row r="57" spans="1:11" ht="24.75" customHeight="1">
      <c r="A57" s="14" t="s">
        <v>89</v>
      </c>
      <c r="B57" s="15" t="s">
        <v>59</v>
      </c>
      <c r="C57" s="12">
        <v>141.75</v>
      </c>
      <c r="D57" s="13">
        <v>141.75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</row>
    <row r="58" spans="1:11" ht="24.75" customHeight="1">
      <c r="A58" s="14" t="s">
        <v>90</v>
      </c>
      <c r="B58" s="15" t="s">
        <v>61</v>
      </c>
      <c r="C58" s="12">
        <v>81</v>
      </c>
      <c r="D58" s="13">
        <v>81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</row>
    <row r="59" spans="1:11" ht="24.75" customHeight="1">
      <c r="A59" s="14" t="s">
        <v>64</v>
      </c>
      <c r="B59" s="15" t="s">
        <v>65</v>
      </c>
      <c r="C59" s="12">
        <v>13.87</v>
      </c>
      <c r="D59" s="13">
        <v>13.87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</row>
    <row r="60" spans="1:11" ht="24.75" customHeight="1">
      <c r="A60" s="14" t="s">
        <v>66</v>
      </c>
      <c r="B60" s="15" t="s">
        <v>67</v>
      </c>
      <c r="C60" s="12">
        <v>6.94</v>
      </c>
      <c r="D60" s="13">
        <v>6.94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</row>
    <row r="61" spans="1:11" ht="24.75" customHeight="1">
      <c r="A61" s="14" t="s">
        <v>68</v>
      </c>
      <c r="B61" s="15" t="s">
        <v>69</v>
      </c>
      <c r="C61" s="12">
        <v>6.94</v>
      </c>
      <c r="D61" s="13">
        <v>6.94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</row>
    <row r="62" spans="1:11" ht="24.75" customHeight="1">
      <c r="A62" s="14" t="s">
        <v>70</v>
      </c>
      <c r="B62" s="15" t="s">
        <v>71</v>
      </c>
      <c r="C62" s="12">
        <v>4.34</v>
      </c>
      <c r="D62" s="13">
        <v>4.34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</row>
    <row r="63" spans="1:11" ht="24.75" customHeight="1">
      <c r="A63" s="14" t="s">
        <v>72</v>
      </c>
      <c r="B63" s="15" t="s">
        <v>73</v>
      </c>
      <c r="C63" s="12">
        <v>12.1</v>
      </c>
      <c r="D63" s="13">
        <v>12.1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</row>
    <row r="64" spans="1:11" ht="24.75" customHeight="1">
      <c r="A64" s="14" t="s">
        <v>74</v>
      </c>
      <c r="B64" s="15" t="s">
        <v>75</v>
      </c>
      <c r="C64" s="12">
        <v>7.18</v>
      </c>
      <c r="D64" s="13">
        <v>7.18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</row>
    <row r="65" spans="1:11" ht="24.75" customHeight="1">
      <c r="A65" s="14"/>
      <c r="B65" s="15" t="s">
        <v>91</v>
      </c>
      <c r="C65" s="12">
        <v>91.26</v>
      </c>
      <c r="D65" s="13">
        <v>91.26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</row>
    <row r="66" spans="1:11" ht="24.75" customHeight="1">
      <c r="A66" s="14" t="s">
        <v>89</v>
      </c>
      <c r="B66" s="15" t="s">
        <v>59</v>
      </c>
      <c r="C66" s="12">
        <v>54.8</v>
      </c>
      <c r="D66" s="13">
        <v>54.8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</row>
    <row r="67" spans="1:11" ht="24.75" customHeight="1">
      <c r="A67" s="14" t="s">
        <v>90</v>
      </c>
      <c r="B67" s="15" t="s">
        <v>61</v>
      </c>
      <c r="C67" s="12">
        <v>16</v>
      </c>
      <c r="D67" s="13">
        <v>16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</row>
    <row r="68" spans="1:11" ht="24.75" customHeight="1">
      <c r="A68" s="14" t="s">
        <v>64</v>
      </c>
      <c r="B68" s="15" t="s">
        <v>65</v>
      </c>
      <c r="C68" s="12">
        <v>5.51</v>
      </c>
      <c r="D68" s="13">
        <v>5.51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</row>
    <row r="69" spans="1:11" ht="24.75" customHeight="1">
      <c r="A69" s="14" t="s">
        <v>66</v>
      </c>
      <c r="B69" s="15" t="s">
        <v>67</v>
      </c>
      <c r="C69" s="12">
        <v>2.75</v>
      </c>
      <c r="D69" s="13">
        <v>2.75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</row>
    <row r="70" spans="1:11" ht="24.75" customHeight="1">
      <c r="A70" s="14" t="s">
        <v>68</v>
      </c>
      <c r="B70" s="15" t="s">
        <v>69</v>
      </c>
      <c r="C70" s="12">
        <v>2.75</v>
      </c>
      <c r="D70" s="13">
        <v>2.75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</row>
    <row r="71" spans="1:11" ht="24.75" customHeight="1">
      <c r="A71" s="14" t="s">
        <v>70</v>
      </c>
      <c r="B71" s="15" t="s">
        <v>71</v>
      </c>
      <c r="C71" s="12">
        <v>1.72</v>
      </c>
      <c r="D71" s="13">
        <v>1.72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</row>
    <row r="72" spans="1:11" ht="24.75" customHeight="1">
      <c r="A72" s="14" t="s">
        <v>74</v>
      </c>
      <c r="B72" s="15" t="s">
        <v>75</v>
      </c>
      <c r="C72" s="12">
        <v>2.99</v>
      </c>
      <c r="D72" s="13">
        <v>2.99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</row>
    <row r="73" spans="1:11" ht="24.75" customHeight="1">
      <c r="A73" s="14" t="s">
        <v>92</v>
      </c>
      <c r="B73" s="15" t="s">
        <v>93</v>
      </c>
      <c r="C73" s="12">
        <v>4.74</v>
      </c>
      <c r="D73" s="13">
        <v>4.74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</row>
    <row r="74" spans="1:11" ht="24.75" customHeight="1">
      <c r="A74" s="14"/>
      <c r="B74" s="15" t="s">
        <v>94</v>
      </c>
      <c r="C74" s="12">
        <v>133.04999999999998</v>
      </c>
      <c r="D74" s="13">
        <v>133.04999999999998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</row>
    <row r="75" spans="1:11" ht="24.75" customHeight="1">
      <c r="A75" s="14" t="s">
        <v>95</v>
      </c>
      <c r="B75" s="15" t="s">
        <v>59</v>
      </c>
      <c r="C75" s="12">
        <v>79.51</v>
      </c>
      <c r="D75" s="13">
        <v>79.51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</row>
    <row r="76" spans="1:11" ht="24.75" customHeight="1">
      <c r="A76" s="14" t="s">
        <v>96</v>
      </c>
      <c r="B76" s="15" t="s">
        <v>61</v>
      </c>
      <c r="C76" s="12">
        <v>22.3</v>
      </c>
      <c r="D76" s="13">
        <v>22.3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</row>
    <row r="77" spans="1:11" ht="24.75" customHeight="1">
      <c r="A77" s="14" t="s">
        <v>97</v>
      </c>
      <c r="B77" s="15" t="s">
        <v>98</v>
      </c>
      <c r="C77" s="12">
        <v>3</v>
      </c>
      <c r="D77" s="13">
        <v>3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</row>
    <row r="78" spans="1:11" ht="24.75" customHeight="1">
      <c r="A78" s="14" t="s">
        <v>64</v>
      </c>
      <c r="B78" s="15" t="s">
        <v>65</v>
      </c>
      <c r="C78" s="12">
        <v>7.61</v>
      </c>
      <c r="D78" s="13">
        <v>7.61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</row>
    <row r="79" spans="1:11" ht="24.75" customHeight="1">
      <c r="A79" s="14" t="s">
        <v>66</v>
      </c>
      <c r="B79" s="15" t="s">
        <v>67</v>
      </c>
      <c r="C79" s="12">
        <v>3.81</v>
      </c>
      <c r="D79" s="13">
        <v>3.81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</row>
    <row r="80" spans="1:11" ht="24.75" customHeight="1">
      <c r="A80" s="14" t="s">
        <v>68</v>
      </c>
      <c r="B80" s="15" t="s">
        <v>69</v>
      </c>
      <c r="C80" s="12">
        <v>3.81</v>
      </c>
      <c r="D80" s="13">
        <v>3.81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</row>
    <row r="81" spans="1:11" ht="24.75" customHeight="1">
      <c r="A81" s="14" t="s">
        <v>70</v>
      </c>
      <c r="B81" s="15" t="s">
        <v>71</v>
      </c>
      <c r="C81" s="12">
        <v>2.38</v>
      </c>
      <c r="D81" s="13">
        <v>2.38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</row>
    <row r="82" spans="1:11" ht="24.75" customHeight="1">
      <c r="A82" s="14" t="s">
        <v>72</v>
      </c>
      <c r="B82" s="15" t="s">
        <v>73</v>
      </c>
      <c r="C82" s="12">
        <v>6.59</v>
      </c>
      <c r="D82" s="13">
        <v>6.59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</row>
    <row r="83" spans="1:11" ht="24.75" customHeight="1">
      <c r="A83" s="14" t="s">
        <v>74</v>
      </c>
      <c r="B83" s="15" t="s">
        <v>75</v>
      </c>
      <c r="C83" s="12">
        <v>4.04</v>
      </c>
      <c r="D83" s="13">
        <v>4.04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</row>
    <row r="84" spans="1:11" ht="24.75" customHeight="1">
      <c r="A84" s="14"/>
      <c r="B84" s="15" t="s">
        <v>99</v>
      </c>
      <c r="C84" s="12">
        <v>203.61</v>
      </c>
      <c r="D84" s="13">
        <v>203.61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</row>
    <row r="85" spans="1:11" ht="24.75" customHeight="1">
      <c r="A85" s="14" t="s">
        <v>58</v>
      </c>
      <c r="B85" s="15" t="s">
        <v>59</v>
      </c>
      <c r="C85" s="12">
        <v>109.02</v>
      </c>
      <c r="D85" s="13">
        <v>109.02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</row>
    <row r="86" spans="1:11" ht="24.75" customHeight="1">
      <c r="A86" s="14" t="s">
        <v>60</v>
      </c>
      <c r="B86" s="15" t="s">
        <v>61</v>
      </c>
      <c r="C86" s="12">
        <v>50</v>
      </c>
      <c r="D86" s="13">
        <v>50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</row>
    <row r="87" spans="1:11" ht="24.75" customHeight="1">
      <c r="A87" s="14" t="s">
        <v>100</v>
      </c>
      <c r="B87" s="15" t="s">
        <v>61</v>
      </c>
      <c r="C87" s="12">
        <v>7</v>
      </c>
      <c r="D87" s="13">
        <v>7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</row>
    <row r="88" spans="1:11" ht="24.75" customHeight="1">
      <c r="A88" s="14" t="s">
        <v>64</v>
      </c>
      <c r="B88" s="15" t="s">
        <v>65</v>
      </c>
      <c r="C88" s="12">
        <v>10.42</v>
      </c>
      <c r="D88" s="13">
        <v>10.42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</row>
    <row r="89" spans="1:11" ht="24.75" customHeight="1">
      <c r="A89" s="14" t="s">
        <v>66</v>
      </c>
      <c r="B89" s="15" t="s">
        <v>67</v>
      </c>
      <c r="C89" s="12">
        <v>5.21</v>
      </c>
      <c r="D89" s="13">
        <v>5.21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</row>
    <row r="90" spans="1:11" ht="24.75" customHeight="1">
      <c r="A90" s="14" t="s">
        <v>68</v>
      </c>
      <c r="B90" s="15" t="s">
        <v>69</v>
      </c>
      <c r="C90" s="12">
        <v>5.21</v>
      </c>
      <c r="D90" s="13">
        <v>5.21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</row>
    <row r="91" spans="1:11" ht="24.75" customHeight="1">
      <c r="A91" s="14" t="s">
        <v>70</v>
      </c>
      <c r="B91" s="15" t="s">
        <v>71</v>
      </c>
      <c r="C91" s="12">
        <v>3.26</v>
      </c>
      <c r="D91" s="13">
        <v>3.26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</row>
    <row r="92" spans="1:11" ht="24.75" customHeight="1">
      <c r="A92" s="14" t="s">
        <v>74</v>
      </c>
      <c r="B92" s="15" t="s">
        <v>75</v>
      </c>
      <c r="C92" s="12">
        <v>4.65</v>
      </c>
      <c r="D92" s="13">
        <v>4.65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</row>
    <row r="93" spans="1:11" ht="24.75" customHeight="1">
      <c r="A93" s="14" t="s">
        <v>92</v>
      </c>
      <c r="B93" s="15" t="s">
        <v>93</v>
      </c>
      <c r="C93" s="12">
        <v>8.84</v>
      </c>
      <c r="D93" s="13">
        <v>8.84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</row>
  </sheetData>
  <sheetProtection/>
  <mergeCells count="12">
    <mergeCell ref="I5:I6"/>
    <mergeCell ref="J5:J6"/>
    <mergeCell ref="K5:K6"/>
    <mergeCell ref="D2:H2"/>
    <mergeCell ref="A5:B5"/>
    <mergeCell ref="A7:B7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7"/>
  <sheetViews>
    <sheetView zoomScalePageLayoutView="0" workbookViewId="0" topLeftCell="A1">
      <selection activeCell="C7" sqref="C7"/>
    </sheetView>
  </sheetViews>
  <sheetFormatPr defaultColWidth="9.00390625" defaultRowHeight="14.25"/>
  <cols>
    <col min="1" max="1" width="8.375" style="0" customWidth="1"/>
    <col min="2" max="2" width="7.75390625" style="0" customWidth="1"/>
    <col min="3" max="3" width="5.50390625" style="0" customWidth="1"/>
    <col min="4" max="4" width="4.25390625" style="0" customWidth="1"/>
    <col min="5" max="9" width="5.625" style="0" customWidth="1"/>
    <col min="10" max="10" width="6.125" style="0" customWidth="1"/>
    <col min="11" max="11" width="4.875" style="0" customWidth="1"/>
    <col min="12" max="27" width="6.375" style="0" customWidth="1"/>
  </cols>
  <sheetData>
    <row r="1" ht="14.25">
      <c r="A1" t="s">
        <v>297</v>
      </c>
    </row>
    <row r="2" spans="1:27" s="1" customFormat="1" ht="32.25" customHeight="1">
      <c r="A2" s="169" t="s">
        <v>298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</row>
    <row r="3" spans="1:26" s="2" customFormat="1" ht="21.75" customHeight="1">
      <c r="A3" s="5"/>
      <c r="B3" s="5"/>
      <c r="C3" s="5"/>
      <c r="D3" s="5"/>
      <c r="E3" s="5"/>
      <c r="F3" s="5"/>
      <c r="G3" s="5"/>
      <c r="W3" s="170" t="s">
        <v>3</v>
      </c>
      <c r="X3" s="170"/>
      <c r="Y3" s="170"/>
      <c r="Z3" s="170"/>
    </row>
    <row r="4" spans="1:27" s="3" customFormat="1" ht="45.75" customHeight="1">
      <c r="A4" s="171" t="s">
        <v>299</v>
      </c>
      <c r="B4" s="171"/>
      <c r="C4" s="172" t="s">
        <v>147</v>
      </c>
      <c r="D4" s="172" t="s">
        <v>300</v>
      </c>
      <c r="E4" s="172"/>
      <c r="F4" s="172"/>
      <c r="G4" s="172"/>
      <c r="H4" s="172"/>
      <c r="I4" s="172"/>
      <c r="J4" s="172"/>
      <c r="K4" s="172"/>
      <c r="L4" s="172" t="s">
        <v>301</v>
      </c>
      <c r="M4" s="172"/>
      <c r="N4" s="172"/>
      <c r="O4" s="172"/>
      <c r="P4" s="172"/>
      <c r="Q4" s="172"/>
      <c r="R4" s="172"/>
      <c r="S4" s="172"/>
      <c r="T4" s="172" t="s">
        <v>302</v>
      </c>
      <c r="U4" s="172"/>
      <c r="V4" s="172"/>
      <c r="W4" s="172"/>
      <c r="X4" s="172"/>
      <c r="Y4" s="172"/>
      <c r="Z4" s="172"/>
      <c r="AA4" s="172"/>
    </row>
    <row r="5" spans="1:27" s="3" customFormat="1" ht="29.25" customHeight="1">
      <c r="A5" s="171" t="s">
        <v>48</v>
      </c>
      <c r="B5" s="171" t="s">
        <v>49</v>
      </c>
      <c r="C5" s="172"/>
      <c r="D5" s="172" t="s">
        <v>54</v>
      </c>
      <c r="E5" s="171" t="s">
        <v>10</v>
      </c>
      <c r="F5" s="171"/>
      <c r="G5" s="171"/>
      <c r="H5" s="171" t="s">
        <v>11</v>
      </c>
      <c r="I5" s="171"/>
      <c r="J5" s="171"/>
      <c r="K5" s="171" t="s">
        <v>303</v>
      </c>
      <c r="L5" s="172" t="s">
        <v>54</v>
      </c>
      <c r="M5" s="171" t="s">
        <v>10</v>
      </c>
      <c r="N5" s="171"/>
      <c r="O5" s="171"/>
      <c r="P5" s="171" t="s">
        <v>11</v>
      </c>
      <c r="Q5" s="171"/>
      <c r="R5" s="171"/>
      <c r="S5" s="171" t="s">
        <v>303</v>
      </c>
      <c r="T5" s="172" t="s">
        <v>54</v>
      </c>
      <c r="U5" s="171" t="s">
        <v>10</v>
      </c>
      <c r="V5" s="171"/>
      <c r="W5" s="171"/>
      <c r="X5" s="171" t="s">
        <v>11</v>
      </c>
      <c r="Y5" s="171"/>
      <c r="Z5" s="171"/>
      <c r="AA5" s="171" t="s">
        <v>303</v>
      </c>
    </row>
    <row r="6" spans="1:27" s="3" customFormat="1" ht="24" customHeight="1">
      <c r="A6" s="171"/>
      <c r="B6" s="171"/>
      <c r="C6" s="172"/>
      <c r="D6" s="172"/>
      <c r="E6" s="6" t="s">
        <v>9</v>
      </c>
      <c r="F6" s="6" t="s">
        <v>106</v>
      </c>
      <c r="G6" s="6" t="s">
        <v>107</v>
      </c>
      <c r="H6" s="6" t="s">
        <v>9</v>
      </c>
      <c r="I6" s="6" t="s">
        <v>106</v>
      </c>
      <c r="J6" s="6" t="s">
        <v>107</v>
      </c>
      <c r="K6" s="171"/>
      <c r="L6" s="172"/>
      <c r="M6" s="6" t="s">
        <v>9</v>
      </c>
      <c r="N6" s="6" t="s">
        <v>106</v>
      </c>
      <c r="O6" s="6" t="s">
        <v>107</v>
      </c>
      <c r="P6" s="6" t="s">
        <v>9</v>
      </c>
      <c r="Q6" s="6" t="s">
        <v>106</v>
      </c>
      <c r="R6" s="6" t="s">
        <v>107</v>
      </c>
      <c r="S6" s="171"/>
      <c r="T6" s="172"/>
      <c r="U6" s="6" t="s">
        <v>9</v>
      </c>
      <c r="V6" s="6" t="s">
        <v>106</v>
      </c>
      <c r="W6" s="6" t="s">
        <v>107</v>
      </c>
      <c r="X6" s="6" t="s">
        <v>9</v>
      </c>
      <c r="Y6" s="6" t="s">
        <v>106</v>
      </c>
      <c r="Z6" s="6" t="s">
        <v>107</v>
      </c>
      <c r="AA6" s="171"/>
    </row>
    <row r="7" spans="1:27" s="4" customFormat="1" ht="24.75" customHeight="1">
      <c r="A7" s="173" t="s">
        <v>54</v>
      </c>
      <c r="B7" s="174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s="4" customFormat="1" ht="24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s="4" customFormat="1" ht="24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s="4" customFormat="1" ht="24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s="4" customFormat="1" ht="24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4" customFormat="1" ht="24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s="4" customFormat="1" ht="24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s="4" customFormat="1" ht="24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s="4" customFormat="1" ht="24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s="4" customFormat="1" ht="24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ht="14.25">
      <c r="A17" s="8" t="s">
        <v>217</v>
      </c>
    </row>
  </sheetData>
  <sheetProtection/>
  <mergeCells count="22">
    <mergeCell ref="AA5:AA6"/>
    <mergeCell ref="A7:B7"/>
    <mergeCell ref="A5:A6"/>
    <mergeCell ref="B5:B6"/>
    <mergeCell ref="C4:C6"/>
    <mergeCell ref="D5:D6"/>
    <mergeCell ref="K5:K6"/>
    <mergeCell ref="E5:G5"/>
    <mergeCell ref="H5:J5"/>
    <mergeCell ref="M5:O5"/>
    <mergeCell ref="P5:R5"/>
    <mergeCell ref="U5:W5"/>
    <mergeCell ref="X5:Z5"/>
    <mergeCell ref="L5:L6"/>
    <mergeCell ref="S5:S6"/>
    <mergeCell ref="T5:T6"/>
    <mergeCell ref="A2:AA2"/>
    <mergeCell ref="W3:Z3"/>
    <mergeCell ref="A4:B4"/>
    <mergeCell ref="D4:K4"/>
    <mergeCell ref="L4:S4"/>
    <mergeCell ref="T4:AA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F12" sqref="F12"/>
    </sheetView>
  </sheetViews>
  <sheetFormatPr defaultColWidth="8.625" defaultRowHeight="14.25"/>
  <cols>
    <col min="1" max="1" width="33.75390625" style="4" customWidth="1"/>
    <col min="2" max="2" width="14.625" style="53" customWidth="1"/>
    <col min="3" max="3" width="30.125" style="4" customWidth="1"/>
    <col min="4" max="4" width="10.75390625" style="53" customWidth="1"/>
    <col min="5" max="5" width="19.875" style="53" customWidth="1"/>
    <col min="6" max="6" width="18.50390625" style="106" customWidth="1"/>
    <col min="7" max="32" width="9.00390625" style="4" bestFit="1" customWidth="1"/>
    <col min="33" max="16384" width="8.625" style="4" customWidth="1"/>
  </cols>
  <sheetData>
    <row r="1" ht="21" customHeight="1">
      <c r="A1" s="4" t="s">
        <v>1</v>
      </c>
    </row>
    <row r="2" spans="1:6" s="16" customFormat="1" ht="28.5" customHeight="1">
      <c r="A2" s="129" t="s">
        <v>2</v>
      </c>
      <c r="B2" s="129"/>
      <c r="C2" s="129"/>
      <c r="D2" s="129"/>
      <c r="E2" s="129"/>
      <c r="F2" s="129"/>
    </row>
    <row r="3" spans="2:6" s="17" customFormat="1" ht="17.25" customHeight="1">
      <c r="B3" s="107"/>
      <c r="C3" s="108"/>
      <c r="D3" s="107"/>
      <c r="E3" s="107"/>
      <c r="F3" s="109" t="s">
        <v>3</v>
      </c>
    </row>
    <row r="4" spans="1:6" ht="17.25" customHeight="1">
      <c r="A4" s="130" t="s">
        <v>4</v>
      </c>
      <c r="B4" s="130"/>
      <c r="C4" s="130" t="s">
        <v>5</v>
      </c>
      <c r="D4" s="130"/>
      <c r="E4" s="130"/>
      <c r="F4" s="130"/>
    </row>
    <row r="5" spans="1:6" s="17" customFormat="1" ht="24.75" customHeight="1">
      <c r="A5" s="131" t="s">
        <v>6</v>
      </c>
      <c r="B5" s="132" t="s">
        <v>7</v>
      </c>
      <c r="C5" s="131" t="s">
        <v>8</v>
      </c>
      <c r="D5" s="131" t="s">
        <v>7</v>
      </c>
      <c r="E5" s="131"/>
      <c r="F5" s="131"/>
    </row>
    <row r="6" spans="1:6" s="17" customFormat="1" ht="27.75" customHeight="1">
      <c r="A6" s="131"/>
      <c r="B6" s="133"/>
      <c r="C6" s="131"/>
      <c r="D6" s="110" t="s">
        <v>9</v>
      </c>
      <c r="E6" s="110" t="s">
        <v>10</v>
      </c>
      <c r="F6" s="111" t="s">
        <v>11</v>
      </c>
    </row>
    <row r="7" spans="1:6" s="17" customFormat="1" ht="24.75" customHeight="1">
      <c r="A7" s="112" t="s">
        <v>12</v>
      </c>
      <c r="B7" s="113">
        <f>SUM(B8:B9)</f>
        <v>2858.47</v>
      </c>
      <c r="C7" s="112" t="s">
        <v>13</v>
      </c>
      <c r="D7" s="113">
        <f>SUM(D8:D28)</f>
        <v>2858.47</v>
      </c>
      <c r="E7" s="113">
        <f>SUM(E8:E28)</f>
        <v>2858.47</v>
      </c>
      <c r="F7" s="114">
        <f>SUM(F8:F28)</f>
        <v>0</v>
      </c>
    </row>
    <row r="8" spans="1:6" s="17" customFormat="1" ht="24.75" customHeight="1">
      <c r="A8" s="115" t="s">
        <v>14</v>
      </c>
      <c r="B8" s="29">
        <v>2858.47</v>
      </c>
      <c r="C8" s="115" t="s">
        <v>15</v>
      </c>
      <c r="D8" s="116">
        <f>E8+F8</f>
        <v>2401.75</v>
      </c>
      <c r="E8" s="116">
        <v>2401.75</v>
      </c>
      <c r="F8" s="117">
        <v>0</v>
      </c>
    </row>
    <row r="9" spans="1:6" s="17" customFormat="1" ht="24.75" customHeight="1">
      <c r="A9" s="115" t="s">
        <v>16</v>
      </c>
      <c r="B9" s="92">
        <v>0</v>
      </c>
      <c r="C9" s="115" t="s">
        <v>17</v>
      </c>
      <c r="D9" s="92">
        <v>0</v>
      </c>
      <c r="E9" s="92">
        <v>0</v>
      </c>
      <c r="F9" s="117">
        <v>0</v>
      </c>
    </row>
    <row r="10" spans="1:6" s="17" customFormat="1" ht="24.75" customHeight="1">
      <c r="A10" s="115"/>
      <c r="B10" s="116"/>
      <c r="C10" s="115" t="s">
        <v>18</v>
      </c>
      <c r="D10" s="92">
        <v>0</v>
      </c>
      <c r="E10" s="92">
        <v>0</v>
      </c>
      <c r="F10" s="117">
        <v>0</v>
      </c>
    </row>
    <row r="11" spans="1:6" s="17" customFormat="1" ht="24.75" customHeight="1">
      <c r="A11" s="115"/>
      <c r="B11" s="116"/>
      <c r="C11" s="115" t="s">
        <v>19</v>
      </c>
      <c r="D11" s="92">
        <v>0</v>
      </c>
      <c r="E11" s="92">
        <v>0</v>
      </c>
      <c r="F11" s="117">
        <v>0</v>
      </c>
    </row>
    <row r="12" spans="1:6" s="17" customFormat="1" ht="24.75" customHeight="1">
      <c r="A12" s="115"/>
      <c r="B12" s="116"/>
      <c r="C12" s="115" t="s">
        <v>20</v>
      </c>
      <c r="D12" s="92">
        <v>0</v>
      </c>
      <c r="E12" s="92">
        <v>0</v>
      </c>
      <c r="F12" s="117">
        <v>0</v>
      </c>
    </row>
    <row r="13" spans="1:6" s="17" customFormat="1" ht="24.75" customHeight="1">
      <c r="A13" s="115"/>
      <c r="B13" s="116"/>
      <c r="C13" s="115" t="s">
        <v>21</v>
      </c>
      <c r="D13" s="92">
        <v>0</v>
      </c>
      <c r="E13" s="92">
        <v>0</v>
      </c>
      <c r="F13" s="117">
        <v>0</v>
      </c>
    </row>
    <row r="14" spans="1:6" s="17" customFormat="1" ht="24.75" customHeight="1">
      <c r="A14" s="115"/>
      <c r="B14" s="116"/>
      <c r="C14" s="115" t="s">
        <v>22</v>
      </c>
      <c r="D14" s="92">
        <v>0</v>
      </c>
      <c r="E14" s="92">
        <v>0</v>
      </c>
      <c r="F14" s="117">
        <v>0</v>
      </c>
    </row>
    <row r="15" spans="1:6" s="17" customFormat="1" ht="24.75" customHeight="1">
      <c r="A15" s="115"/>
      <c r="B15" s="116"/>
      <c r="C15" s="115" t="s">
        <v>23</v>
      </c>
      <c r="D15" s="116">
        <f>E15+F15</f>
        <v>194.77</v>
      </c>
      <c r="E15" s="116">
        <v>194.77</v>
      </c>
      <c r="F15" s="117">
        <v>0</v>
      </c>
    </row>
    <row r="16" spans="1:6" s="17" customFormat="1" ht="24.75" customHeight="1">
      <c r="A16" s="115"/>
      <c r="B16" s="116"/>
      <c r="C16" s="115" t="s">
        <v>24</v>
      </c>
      <c r="D16" s="92">
        <v>0</v>
      </c>
      <c r="E16" s="92">
        <v>0</v>
      </c>
      <c r="F16" s="117">
        <v>0</v>
      </c>
    </row>
    <row r="17" spans="1:6" s="17" customFormat="1" ht="24.75" customHeight="1">
      <c r="A17" s="115"/>
      <c r="B17" s="116"/>
      <c r="C17" s="115" t="s">
        <v>25</v>
      </c>
      <c r="D17" s="116">
        <f>E17+F17</f>
        <v>97.72</v>
      </c>
      <c r="E17" s="116">
        <v>97.72</v>
      </c>
      <c r="F17" s="117">
        <v>0</v>
      </c>
    </row>
    <row r="18" spans="1:6" s="17" customFormat="1" ht="24.75" customHeight="1">
      <c r="A18" s="115"/>
      <c r="B18" s="116"/>
      <c r="C18" s="115" t="s">
        <v>26</v>
      </c>
      <c r="D18" s="92">
        <v>0</v>
      </c>
      <c r="E18" s="92">
        <v>0</v>
      </c>
      <c r="F18" s="117">
        <v>0</v>
      </c>
    </row>
    <row r="19" spans="1:6" s="17" customFormat="1" ht="24.75" customHeight="1">
      <c r="A19" s="115"/>
      <c r="B19" s="116"/>
      <c r="C19" s="115" t="s">
        <v>27</v>
      </c>
      <c r="D19" s="92">
        <v>0</v>
      </c>
      <c r="E19" s="92">
        <v>0</v>
      </c>
      <c r="F19" s="117">
        <v>0</v>
      </c>
    </row>
    <row r="20" spans="1:6" s="17" customFormat="1" ht="24.75" customHeight="1">
      <c r="A20" s="115"/>
      <c r="B20" s="116"/>
      <c r="C20" s="115" t="s">
        <v>28</v>
      </c>
      <c r="D20" s="92">
        <v>0</v>
      </c>
      <c r="E20" s="92">
        <v>0</v>
      </c>
      <c r="F20" s="117">
        <v>0</v>
      </c>
    </row>
    <row r="21" spans="1:6" s="17" customFormat="1" ht="24.75" customHeight="1">
      <c r="A21" s="115"/>
      <c r="B21" s="116"/>
      <c r="C21" s="115" t="s">
        <v>29</v>
      </c>
      <c r="D21" s="92">
        <v>0</v>
      </c>
      <c r="E21" s="92">
        <v>0</v>
      </c>
      <c r="F21" s="117">
        <v>0</v>
      </c>
    </row>
    <row r="22" spans="1:6" s="17" customFormat="1" ht="24.75" customHeight="1">
      <c r="A22" s="115"/>
      <c r="B22" s="116"/>
      <c r="C22" s="115" t="s">
        <v>30</v>
      </c>
      <c r="D22" s="92">
        <v>0</v>
      </c>
      <c r="E22" s="92">
        <v>0</v>
      </c>
      <c r="F22" s="117">
        <v>0</v>
      </c>
    </row>
    <row r="23" spans="1:6" s="17" customFormat="1" ht="24.75" customHeight="1">
      <c r="A23" s="115"/>
      <c r="B23" s="116"/>
      <c r="C23" s="115" t="s">
        <v>31</v>
      </c>
      <c r="D23" s="92">
        <v>0</v>
      </c>
      <c r="E23" s="92">
        <v>0</v>
      </c>
      <c r="F23" s="117">
        <v>0</v>
      </c>
    </row>
    <row r="24" spans="1:6" s="17" customFormat="1" ht="24.75" customHeight="1">
      <c r="A24" s="115"/>
      <c r="B24" s="116"/>
      <c r="C24" s="115" t="s">
        <v>32</v>
      </c>
      <c r="D24" s="92">
        <v>0</v>
      </c>
      <c r="E24" s="92">
        <v>0</v>
      </c>
      <c r="F24" s="117">
        <v>0</v>
      </c>
    </row>
    <row r="25" spans="1:6" s="17" customFormat="1" ht="24.75" customHeight="1">
      <c r="A25" s="115"/>
      <c r="B25" s="116"/>
      <c r="C25" s="115" t="s">
        <v>33</v>
      </c>
      <c r="D25" s="92">
        <v>0</v>
      </c>
      <c r="E25" s="92">
        <v>0</v>
      </c>
      <c r="F25" s="117">
        <v>0</v>
      </c>
    </row>
    <row r="26" spans="1:6" s="17" customFormat="1" ht="24.75" customHeight="1">
      <c r="A26" s="115"/>
      <c r="B26" s="116"/>
      <c r="C26" s="115" t="s">
        <v>34</v>
      </c>
      <c r="D26" s="92">
        <v>0</v>
      </c>
      <c r="E26" s="92">
        <v>0</v>
      </c>
      <c r="F26" s="117">
        <v>0</v>
      </c>
    </row>
    <row r="27" spans="1:6" s="17" customFormat="1" ht="24.75" customHeight="1">
      <c r="A27" s="115"/>
      <c r="B27" s="116"/>
      <c r="C27" s="118" t="s">
        <v>35</v>
      </c>
      <c r="D27" s="116">
        <f>E27+F27</f>
        <v>164.23</v>
      </c>
      <c r="E27" s="116">
        <v>164.23</v>
      </c>
      <c r="F27" s="117">
        <v>0</v>
      </c>
    </row>
    <row r="28" spans="1:6" s="17" customFormat="1" ht="24.75" customHeight="1">
      <c r="A28" s="115"/>
      <c r="B28" s="116"/>
      <c r="C28" s="115" t="s">
        <v>36</v>
      </c>
      <c r="D28" s="92">
        <v>0</v>
      </c>
      <c r="E28" s="92">
        <v>0</v>
      </c>
      <c r="F28" s="117">
        <v>0</v>
      </c>
    </row>
    <row r="29" spans="1:6" s="17" customFormat="1" ht="24.75" customHeight="1">
      <c r="A29" s="115"/>
      <c r="B29" s="116"/>
      <c r="C29" s="115"/>
      <c r="D29" s="116"/>
      <c r="E29" s="116"/>
      <c r="F29" s="117"/>
    </row>
    <row r="30" spans="1:6" s="17" customFormat="1" ht="24.75" customHeight="1">
      <c r="A30" s="115"/>
      <c r="B30" s="116"/>
      <c r="C30" s="115"/>
      <c r="D30" s="116"/>
      <c r="E30" s="116"/>
      <c r="F30" s="117"/>
    </row>
    <row r="31" spans="1:6" s="17" customFormat="1" ht="24.75" customHeight="1">
      <c r="A31" s="119" t="s">
        <v>37</v>
      </c>
      <c r="B31" s="92">
        <v>0</v>
      </c>
      <c r="C31" s="119" t="s">
        <v>38</v>
      </c>
      <c r="D31" s="92">
        <v>0</v>
      </c>
      <c r="E31" s="92">
        <v>0</v>
      </c>
      <c r="F31" s="117">
        <v>0</v>
      </c>
    </row>
    <row r="32" spans="1:6" s="17" customFormat="1" ht="24.75" customHeight="1">
      <c r="A32" s="115" t="s">
        <v>14</v>
      </c>
      <c r="B32" s="92">
        <v>0</v>
      </c>
      <c r="C32" s="115" t="s">
        <v>14</v>
      </c>
      <c r="D32" s="92">
        <v>0</v>
      </c>
      <c r="E32" s="92">
        <v>0</v>
      </c>
      <c r="F32" s="117">
        <v>0</v>
      </c>
    </row>
    <row r="33" spans="1:6" s="17" customFormat="1" ht="24.75" customHeight="1">
      <c r="A33" s="115" t="s">
        <v>16</v>
      </c>
      <c r="B33" s="92">
        <v>0</v>
      </c>
      <c r="C33" s="120" t="s">
        <v>16</v>
      </c>
      <c r="D33" s="92">
        <v>0</v>
      </c>
      <c r="E33" s="92">
        <v>0</v>
      </c>
      <c r="F33" s="117">
        <v>0</v>
      </c>
    </row>
    <row r="34" spans="1:6" s="17" customFormat="1" ht="24.75" customHeight="1">
      <c r="A34" s="121" t="s">
        <v>39</v>
      </c>
      <c r="B34" s="122">
        <f>B7+B31</f>
        <v>2858.47</v>
      </c>
      <c r="C34" s="123" t="s">
        <v>40</v>
      </c>
      <c r="D34" s="124">
        <f>D7+D31</f>
        <v>2858.47</v>
      </c>
      <c r="E34" s="124">
        <f>E7+E31</f>
        <v>2858.47</v>
      </c>
      <c r="F34" s="117"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2"/>
  <sheetViews>
    <sheetView zoomScalePageLayoutView="0" workbookViewId="0" topLeftCell="A1">
      <selection activeCell="E7" sqref="E7"/>
    </sheetView>
  </sheetViews>
  <sheetFormatPr defaultColWidth="8.625" defaultRowHeight="14.25"/>
  <cols>
    <col min="1" max="1" width="8.25390625" style="86" customWidth="1"/>
    <col min="2" max="2" width="34.375" style="86" customWidth="1"/>
    <col min="3" max="3" width="16.625" style="53" customWidth="1"/>
    <col min="4" max="4" width="14.625" style="53" customWidth="1"/>
    <col min="5" max="5" width="20.375" style="53" customWidth="1"/>
    <col min="6" max="6" width="13.50390625" style="53" customWidth="1"/>
    <col min="7" max="7" width="10.375" style="53" customWidth="1"/>
    <col min="8" max="8" width="10.50390625" style="53" customWidth="1"/>
    <col min="9" max="9" width="8.875" style="53" customWidth="1"/>
    <col min="10" max="10" width="8.125" style="53" customWidth="1"/>
    <col min="11" max="11" width="12.25390625" style="53" customWidth="1"/>
    <col min="12" max="12" width="10.00390625" style="53" customWidth="1"/>
    <col min="13" max="13" width="9.00390625" style="53" customWidth="1"/>
    <col min="14" max="14" width="12.25390625" style="53" customWidth="1"/>
    <col min="15" max="32" width="9.00390625" style="4" bestFit="1" customWidth="1"/>
    <col min="33" max="16384" width="8.625" style="4" customWidth="1"/>
  </cols>
  <sheetData>
    <row r="1" ht="29.25" customHeight="1">
      <c r="A1" s="86" t="s">
        <v>41</v>
      </c>
    </row>
    <row r="2" spans="1:14" s="16" customFormat="1" ht="31.5" customHeight="1">
      <c r="A2" s="129" t="s">
        <v>42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s="85" customFormat="1" ht="31.5" customHeight="1">
      <c r="A3" s="87"/>
      <c r="B3" s="87"/>
      <c r="C3" s="88"/>
      <c r="D3" s="89"/>
      <c r="E3" s="88"/>
      <c r="F3" s="88"/>
      <c r="G3" s="88"/>
      <c r="H3" s="88"/>
      <c r="I3" s="88"/>
      <c r="J3" s="88"/>
      <c r="K3" s="88"/>
      <c r="L3" s="88"/>
      <c r="M3" s="88"/>
      <c r="N3" s="88" t="s">
        <v>3</v>
      </c>
    </row>
    <row r="4" spans="1:14" s="17" customFormat="1" ht="30" customHeight="1">
      <c r="A4" s="134" t="s">
        <v>43</v>
      </c>
      <c r="B4" s="134"/>
      <c r="C4" s="134" t="s">
        <v>44</v>
      </c>
      <c r="D4" s="135" t="s">
        <v>45</v>
      </c>
      <c r="E4" s="136"/>
      <c r="F4" s="136"/>
      <c r="G4" s="136"/>
      <c r="H4" s="136"/>
      <c r="I4" s="135" t="s">
        <v>46</v>
      </c>
      <c r="J4" s="136"/>
      <c r="K4" s="136"/>
      <c r="L4" s="136"/>
      <c r="M4" s="136"/>
      <c r="N4" s="139" t="s">
        <v>47</v>
      </c>
    </row>
    <row r="5" spans="1:14" s="17" customFormat="1" ht="58.5" customHeight="1">
      <c r="A5" s="11" t="s">
        <v>48</v>
      </c>
      <c r="B5" s="11" t="s">
        <v>49</v>
      </c>
      <c r="C5" s="134"/>
      <c r="D5" s="90" t="s">
        <v>9</v>
      </c>
      <c r="E5" s="90" t="s">
        <v>50</v>
      </c>
      <c r="F5" s="90" t="s">
        <v>51</v>
      </c>
      <c r="G5" s="91" t="s">
        <v>52</v>
      </c>
      <c r="H5" s="90" t="s">
        <v>53</v>
      </c>
      <c r="I5" s="90" t="s">
        <v>9</v>
      </c>
      <c r="J5" s="90" t="s">
        <v>50</v>
      </c>
      <c r="K5" s="90" t="s">
        <v>51</v>
      </c>
      <c r="L5" s="90" t="s">
        <v>52</v>
      </c>
      <c r="M5" s="90" t="s">
        <v>53</v>
      </c>
      <c r="N5" s="140"/>
    </row>
    <row r="6" spans="1:14" s="17" customFormat="1" ht="30.75" customHeight="1">
      <c r="A6" s="137" t="s">
        <v>54</v>
      </c>
      <c r="B6" s="138"/>
      <c r="C6" s="81">
        <f>D6</f>
        <v>2858.4700000000007</v>
      </c>
      <c r="D6" s="81">
        <f>D7</f>
        <v>2858.4700000000007</v>
      </c>
      <c r="E6" s="81">
        <f>E7</f>
        <v>2858.4700000000007</v>
      </c>
      <c r="F6" s="92">
        <v>0</v>
      </c>
      <c r="G6" s="92">
        <v>0</v>
      </c>
      <c r="H6" s="92">
        <v>0</v>
      </c>
      <c r="I6" s="92">
        <v>0</v>
      </c>
      <c r="J6" s="92">
        <v>0</v>
      </c>
      <c r="K6" s="92">
        <v>0</v>
      </c>
      <c r="L6" s="92">
        <v>0</v>
      </c>
      <c r="M6" s="92">
        <v>0</v>
      </c>
      <c r="N6" s="92">
        <v>0</v>
      </c>
    </row>
    <row r="7" spans="1:14" s="17" customFormat="1" ht="30.75" customHeight="1">
      <c r="A7" s="93"/>
      <c r="B7" s="94" t="s">
        <v>55</v>
      </c>
      <c r="C7" s="81">
        <f>E7</f>
        <v>2858.4700000000007</v>
      </c>
      <c r="D7" s="81">
        <f>E7</f>
        <v>2858.4700000000007</v>
      </c>
      <c r="E7" s="81">
        <f>E8+E18+E27+E36+E45+E55+E64+E73+E83</f>
        <v>2858.4700000000007</v>
      </c>
      <c r="F7" s="92">
        <v>0</v>
      </c>
      <c r="G7" s="92">
        <v>0</v>
      </c>
      <c r="H7" s="92">
        <v>0</v>
      </c>
      <c r="I7" s="92">
        <v>0</v>
      </c>
      <c r="J7" s="92">
        <v>0</v>
      </c>
      <c r="K7" s="92">
        <v>0</v>
      </c>
      <c r="L7" s="92">
        <v>0</v>
      </c>
      <c r="M7" s="92">
        <v>0</v>
      </c>
      <c r="N7" s="92">
        <v>0</v>
      </c>
    </row>
    <row r="8" spans="1:14" s="17" customFormat="1" ht="24.75" customHeight="1">
      <c r="A8" s="95" t="s">
        <v>56</v>
      </c>
      <c r="B8" s="94" t="s">
        <v>57</v>
      </c>
      <c r="C8" s="81">
        <f aca="true" t="shared" si="0" ref="C8:C20">D8+I8+N8</f>
        <v>490.64</v>
      </c>
      <c r="D8" s="81">
        <f>SUM(E8:H8)</f>
        <v>490.64</v>
      </c>
      <c r="E8" s="96">
        <f>SUM(E9:E17)</f>
        <v>490.64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</row>
    <row r="9" spans="1:14" s="17" customFormat="1" ht="24.75" customHeight="1">
      <c r="A9" s="97" t="s">
        <v>58</v>
      </c>
      <c r="B9" s="97" t="s">
        <v>59</v>
      </c>
      <c r="C9" s="81">
        <f t="shared" si="0"/>
        <v>271.78</v>
      </c>
      <c r="D9" s="81">
        <f aca="true" t="shared" si="1" ref="D9:D20">SUM(E9:H9)</f>
        <v>271.78</v>
      </c>
      <c r="E9" s="96">
        <v>271.78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</row>
    <row r="10" spans="1:14" s="17" customFormat="1" ht="24.75" customHeight="1">
      <c r="A10" s="98" t="s">
        <v>60</v>
      </c>
      <c r="B10" s="98" t="s">
        <v>61</v>
      </c>
      <c r="C10" s="81">
        <f t="shared" si="0"/>
        <v>59</v>
      </c>
      <c r="D10" s="81">
        <f t="shared" si="1"/>
        <v>59</v>
      </c>
      <c r="E10" s="96">
        <v>59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</row>
    <row r="11" spans="1:14" s="17" customFormat="1" ht="24.75" customHeight="1">
      <c r="A11" s="98" t="s">
        <v>62</v>
      </c>
      <c r="B11" s="98" t="s">
        <v>63</v>
      </c>
      <c r="C11" s="81">
        <f t="shared" si="0"/>
        <v>36.95</v>
      </c>
      <c r="D11" s="81">
        <f t="shared" si="1"/>
        <v>36.95</v>
      </c>
      <c r="E11" s="96">
        <v>36.95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</row>
    <row r="12" spans="1:14" s="17" customFormat="1" ht="24.75" customHeight="1">
      <c r="A12" s="98" t="s">
        <v>64</v>
      </c>
      <c r="B12" s="98" t="s">
        <v>65</v>
      </c>
      <c r="C12" s="81">
        <f t="shared" si="0"/>
        <v>24.78</v>
      </c>
      <c r="D12" s="81">
        <f t="shared" si="1"/>
        <v>24.78</v>
      </c>
      <c r="E12" s="96">
        <v>24.78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</row>
    <row r="13" spans="1:14" s="17" customFormat="1" ht="24.75" customHeight="1">
      <c r="A13" s="98" t="s">
        <v>66</v>
      </c>
      <c r="B13" s="98" t="s">
        <v>67</v>
      </c>
      <c r="C13" s="81">
        <f t="shared" si="0"/>
        <v>12.39</v>
      </c>
      <c r="D13" s="81">
        <f t="shared" si="1"/>
        <v>12.39</v>
      </c>
      <c r="E13" s="96">
        <v>12.39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</row>
    <row r="14" spans="1:14" s="17" customFormat="1" ht="24.75" customHeight="1">
      <c r="A14" s="98" t="s">
        <v>68</v>
      </c>
      <c r="B14" s="98" t="s">
        <v>69</v>
      </c>
      <c r="C14" s="81">
        <f t="shared" si="0"/>
        <v>12.39</v>
      </c>
      <c r="D14" s="81">
        <f t="shared" si="1"/>
        <v>12.39</v>
      </c>
      <c r="E14" s="96">
        <v>12.39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</row>
    <row r="15" spans="1:14" s="17" customFormat="1" ht="24.75" customHeight="1">
      <c r="A15" s="98" t="s">
        <v>70</v>
      </c>
      <c r="B15" s="98" t="s">
        <v>71</v>
      </c>
      <c r="C15" s="81">
        <f t="shared" si="0"/>
        <v>19.98</v>
      </c>
      <c r="D15" s="81">
        <f t="shared" si="1"/>
        <v>19.98</v>
      </c>
      <c r="E15" s="96">
        <v>19.98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</row>
    <row r="16" spans="1:14" s="17" customFormat="1" ht="24.75" customHeight="1">
      <c r="A16" s="98" t="s">
        <v>72</v>
      </c>
      <c r="B16" s="98" t="s">
        <v>73</v>
      </c>
      <c r="C16" s="81">
        <f t="shared" si="0"/>
        <v>21.48</v>
      </c>
      <c r="D16" s="81">
        <f t="shared" si="1"/>
        <v>21.48</v>
      </c>
      <c r="E16" s="96">
        <v>21.48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>
        <v>0</v>
      </c>
    </row>
    <row r="17" spans="1:14" s="17" customFormat="1" ht="24.75" customHeight="1">
      <c r="A17" s="98" t="s">
        <v>74</v>
      </c>
      <c r="B17" s="98" t="s">
        <v>75</v>
      </c>
      <c r="C17" s="81">
        <f t="shared" si="0"/>
        <v>31.89</v>
      </c>
      <c r="D17" s="81">
        <f t="shared" si="1"/>
        <v>31.89</v>
      </c>
      <c r="E17" s="81">
        <v>31.89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>
        <v>0</v>
      </c>
    </row>
    <row r="18" spans="1:14" s="17" customFormat="1" ht="24.75" customHeight="1">
      <c r="A18" s="99"/>
      <c r="B18" s="94" t="s">
        <v>76</v>
      </c>
      <c r="C18" s="81">
        <f t="shared" si="0"/>
        <v>695.0400000000002</v>
      </c>
      <c r="D18" s="81">
        <f t="shared" si="1"/>
        <v>695.0400000000002</v>
      </c>
      <c r="E18" s="81">
        <f>SUM(E19:E26)</f>
        <v>695.0400000000002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</row>
    <row r="19" spans="1:14" s="17" customFormat="1" ht="24.75" customHeight="1">
      <c r="A19" s="98" t="s">
        <v>77</v>
      </c>
      <c r="B19" s="98" t="s">
        <v>59</v>
      </c>
      <c r="C19" s="81">
        <f t="shared" si="0"/>
        <v>275.92</v>
      </c>
      <c r="D19" s="81">
        <f t="shared" si="1"/>
        <v>275.92</v>
      </c>
      <c r="E19" s="96">
        <v>275.92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</row>
    <row r="20" spans="1:14" s="17" customFormat="1" ht="24.75" customHeight="1">
      <c r="A20" s="100" t="s">
        <v>78</v>
      </c>
      <c r="B20" s="100" t="s">
        <v>61</v>
      </c>
      <c r="C20" s="84">
        <f t="shared" si="0"/>
        <v>326</v>
      </c>
      <c r="D20" s="84">
        <f t="shared" si="1"/>
        <v>326</v>
      </c>
      <c r="E20" s="96">
        <v>326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</row>
    <row r="21" spans="1:14" ht="14.25">
      <c r="A21" s="101" t="s">
        <v>64</v>
      </c>
      <c r="B21" s="101" t="s">
        <v>65</v>
      </c>
      <c r="C21" s="84">
        <f aca="true" t="shared" si="2" ref="C21:C54">D21+I21+N21</f>
        <v>25.15</v>
      </c>
      <c r="D21" s="84">
        <f aca="true" t="shared" si="3" ref="D21:D38">SUM(E21:H21)</f>
        <v>25.15</v>
      </c>
      <c r="E21" s="96">
        <v>25.15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</row>
    <row r="22" spans="1:14" ht="14.25">
      <c r="A22" s="101" t="s">
        <v>66</v>
      </c>
      <c r="B22" s="101" t="s">
        <v>67</v>
      </c>
      <c r="C22" s="84">
        <f t="shared" si="2"/>
        <v>12.58</v>
      </c>
      <c r="D22" s="84">
        <f t="shared" si="3"/>
        <v>12.58</v>
      </c>
      <c r="E22" s="96">
        <v>12.58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</row>
    <row r="23" spans="1:14" ht="14.25">
      <c r="A23" s="101" t="s">
        <v>68</v>
      </c>
      <c r="B23" s="101" t="s">
        <v>69</v>
      </c>
      <c r="C23" s="84">
        <f t="shared" si="2"/>
        <v>12.58</v>
      </c>
      <c r="D23" s="84">
        <f t="shared" si="3"/>
        <v>12.58</v>
      </c>
      <c r="E23" s="96">
        <v>12.58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</row>
    <row r="24" spans="1:14" ht="14.25">
      <c r="A24" s="101" t="s">
        <v>70</v>
      </c>
      <c r="B24" s="101" t="s">
        <v>71</v>
      </c>
      <c r="C24" s="84">
        <f t="shared" si="2"/>
        <v>7.86</v>
      </c>
      <c r="D24" s="84">
        <f t="shared" si="3"/>
        <v>7.86</v>
      </c>
      <c r="E24" s="96">
        <v>7.86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</row>
    <row r="25" spans="1:14" ht="14.25">
      <c r="A25" s="101" t="s">
        <v>72</v>
      </c>
      <c r="B25" s="101" t="s">
        <v>73</v>
      </c>
      <c r="C25" s="84">
        <f t="shared" si="2"/>
        <v>21.88</v>
      </c>
      <c r="D25" s="84">
        <f t="shared" si="3"/>
        <v>21.88</v>
      </c>
      <c r="E25" s="96">
        <v>21.88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</row>
    <row r="26" spans="1:14" ht="14.25">
      <c r="A26" s="101" t="s">
        <v>74</v>
      </c>
      <c r="B26" s="101" t="s">
        <v>75</v>
      </c>
      <c r="C26" s="84">
        <f t="shared" si="2"/>
        <v>13.07</v>
      </c>
      <c r="D26" s="84">
        <f t="shared" si="3"/>
        <v>13.07</v>
      </c>
      <c r="E26" s="96">
        <v>13.07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</row>
    <row r="27" spans="1:14" ht="14.25">
      <c r="A27" s="102"/>
      <c r="B27" s="94" t="s">
        <v>79</v>
      </c>
      <c r="C27" s="84">
        <f t="shared" si="2"/>
        <v>301.07000000000005</v>
      </c>
      <c r="D27" s="84">
        <f t="shared" si="3"/>
        <v>301.07000000000005</v>
      </c>
      <c r="E27" s="103">
        <f>SUM(E28:E35)</f>
        <v>301.07000000000005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</row>
    <row r="28" spans="1:14" ht="14.25">
      <c r="A28" s="98" t="s">
        <v>80</v>
      </c>
      <c r="B28" s="98" t="s">
        <v>59</v>
      </c>
      <c r="C28" s="84">
        <f t="shared" si="2"/>
        <v>100.13</v>
      </c>
      <c r="D28" s="84">
        <f t="shared" si="3"/>
        <v>100.13</v>
      </c>
      <c r="E28" s="96">
        <v>100.13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</row>
    <row r="29" spans="1:14" ht="14.25">
      <c r="A29" s="98" t="s">
        <v>81</v>
      </c>
      <c r="B29" s="98" t="s">
        <v>61</v>
      </c>
      <c r="C29" s="84">
        <f t="shared" si="2"/>
        <v>165</v>
      </c>
      <c r="D29" s="84">
        <f t="shared" si="3"/>
        <v>165</v>
      </c>
      <c r="E29" s="96">
        <v>165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</row>
    <row r="30" spans="1:14" ht="14.25">
      <c r="A30" s="98" t="s">
        <v>64</v>
      </c>
      <c r="B30" s="98" t="s">
        <v>65</v>
      </c>
      <c r="C30" s="84">
        <f t="shared" si="2"/>
        <v>9.72</v>
      </c>
      <c r="D30" s="84">
        <f t="shared" si="3"/>
        <v>9.72</v>
      </c>
      <c r="E30" s="96">
        <v>9.72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</row>
    <row r="31" spans="1:14" ht="14.25">
      <c r="A31" s="98" t="s">
        <v>66</v>
      </c>
      <c r="B31" s="98" t="s">
        <v>67</v>
      </c>
      <c r="C31" s="84">
        <f t="shared" si="2"/>
        <v>4.86</v>
      </c>
      <c r="D31" s="84">
        <f t="shared" si="3"/>
        <v>4.86</v>
      </c>
      <c r="E31" s="96">
        <v>4.86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</row>
    <row r="32" spans="1:14" ht="14.25">
      <c r="A32" s="98" t="s">
        <v>68</v>
      </c>
      <c r="B32" s="98" t="s">
        <v>69</v>
      </c>
      <c r="C32" s="84">
        <f t="shared" si="2"/>
        <v>4.86</v>
      </c>
      <c r="D32" s="84">
        <f t="shared" si="3"/>
        <v>4.86</v>
      </c>
      <c r="E32" s="96">
        <v>4.86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</row>
    <row r="33" spans="1:14" ht="14.25">
      <c r="A33" s="98" t="s">
        <v>70</v>
      </c>
      <c r="B33" s="98" t="s">
        <v>71</v>
      </c>
      <c r="C33" s="84">
        <f t="shared" si="2"/>
        <v>3.04</v>
      </c>
      <c r="D33" s="84">
        <f t="shared" si="3"/>
        <v>3.04</v>
      </c>
      <c r="E33" s="96">
        <v>3.04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</row>
    <row r="34" spans="1:14" ht="14.25">
      <c r="A34" s="98" t="s">
        <v>72</v>
      </c>
      <c r="B34" s="98" t="s">
        <v>73</v>
      </c>
      <c r="C34" s="84">
        <f t="shared" si="2"/>
        <v>8.45</v>
      </c>
      <c r="D34" s="84">
        <f t="shared" si="3"/>
        <v>8.45</v>
      </c>
      <c r="E34" s="96">
        <v>8.45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92">
        <v>0</v>
      </c>
      <c r="M34" s="92">
        <v>0</v>
      </c>
      <c r="N34" s="92">
        <v>0</v>
      </c>
    </row>
    <row r="35" spans="1:14" ht="14.25">
      <c r="A35" s="98" t="s">
        <v>74</v>
      </c>
      <c r="B35" s="98" t="s">
        <v>75</v>
      </c>
      <c r="C35" s="84">
        <f t="shared" si="2"/>
        <v>5.01</v>
      </c>
      <c r="D35" s="84">
        <f t="shared" si="3"/>
        <v>5.01</v>
      </c>
      <c r="E35" s="96">
        <v>5.01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92">
        <v>0</v>
      </c>
    </row>
    <row r="36" spans="1:14" ht="14.25">
      <c r="A36" s="102"/>
      <c r="B36" s="94" t="s">
        <v>82</v>
      </c>
      <c r="C36" s="84">
        <f t="shared" si="2"/>
        <v>114.02999999999997</v>
      </c>
      <c r="D36" s="84">
        <f t="shared" si="3"/>
        <v>114.02999999999997</v>
      </c>
      <c r="E36" s="103">
        <f>SUM(E37:E44)</f>
        <v>114.02999999999997</v>
      </c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0</v>
      </c>
    </row>
    <row r="37" spans="1:14" ht="14.25">
      <c r="A37" s="98" t="s">
        <v>83</v>
      </c>
      <c r="B37" s="98" t="s">
        <v>59</v>
      </c>
      <c r="C37" s="84">
        <f t="shared" si="2"/>
        <v>59.58</v>
      </c>
      <c r="D37" s="84">
        <f t="shared" si="3"/>
        <v>59.58</v>
      </c>
      <c r="E37" s="96">
        <v>59.58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</row>
    <row r="38" spans="1:14" ht="14.25">
      <c r="A38" s="98" t="s">
        <v>84</v>
      </c>
      <c r="B38" s="98" t="s">
        <v>61</v>
      </c>
      <c r="C38" s="84">
        <f t="shared" si="2"/>
        <v>32.5</v>
      </c>
      <c r="D38" s="84">
        <f t="shared" si="3"/>
        <v>32.5</v>
      </c>
      <c r="E38" s="96">
        <v>32.5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</row>
    <row r="39" spans="1:14" ht="14.25">
      <c r="A39" s="98" t="s">
        <v>64</v>
      </c>
      <c r="B39" s="98" t="s">
        <v>65</v>
      </c>
      <c r="C39" s="84">
        <f t="shared" si="2"/>
        <v>5.93</v>
      </c>
      <c r="D39" s="84">
        <f aca="true" t="shared" si="4" ref="D39:D52">SUM(E39:H39)</f>
        <v>5.93</v>
      </c>
      <c r="E39" s="96">
        <v>5.93</v>
      </c>
      <c r="F39" s="92">
        <v>0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92">
        <v>0</v>
      </c>
    </row>
    <row r="40" spans="1:14" ht="14.25">
      <c r="A40" s="98" t="s">
        <v>66</v>
      </c>
      <c r="B40" s="98" t="s">
        <v>67</v>
      </c>
      <c r="C40" s="84">
        <f t="shared" si="2"/>
        <v>2.96</v>
      </c>
      <c r="D40" s="84">
        <f t="shared" si="4"/>
        <v>2.96</v>
      </c>
      <c r="E40" s="96">
        <v>2.96</v>
      </c>
      <c r="F40" s="92">
        <v>0</v>
      </c>
      <c r="G40" s="92">
        <v>0</v>
      </c>
      <c r="H40" s="92">
        <v>0</v>
      </c>
      <c r="I40" s="92">
        <v>0</v>
      </c>
      <c r="J40" s="92">
        <v>0</v>
      </c>
      <c r="K40" s="92">
        <v>0</v>
      </c>
      <c r="L40" s="92">
        <v>0</v>
      </c>
      <c r="M40" s="92">
        <v>0</v>
      </c>
      <c r="N40" s="92">
        <v>0</v>
      </c>
    </row>
    <row r="41" spans="1:14" ht="14.25">
      <c r="A41" s="98" t="s">
        <v>68</v>
      </c>
      <c r="B41" s="98" t="s">
        <v>69</v>
      </c>
      <c r="C41" s="84">
        <f t="shared" si="2"/>
        <v>2.96</v>
      </c>
      <c r="D41" s="84">
        <f t="shared" si="4"/>
        <v>2.96</v>
      </c>
      <c r="E41" s="96">
        <v>2.96</v>
      </c>
      <c r="F41" s="92">
        <v>0</v>
      </c>
      <c r="G41" s="92">
        <v>0</v>
      </c>
      <c r="H41" s="92">
        <v>0</v>
      </c>
      <c r="I41" s="92">
        <v>0</v>
      </c>
      <c r="J41" s="92">
        <v>0</v>
      </c>
      <c r="K41" s="92">
        <v>0</v>
      </c>
      <c r="L41" s="92">
        <v>0</v>
      </c>
      <c r="M41" s="92">
        <v>0</v>
      </c>
      <c r="N41" s="92">
        <v>0</v>
      </c>
    </row>
    <row r="42" spans="1:14" ht="14.25">
      <c r="A42" s="98" t="s">
        <v>70</v>
      </c>
      <c r="B42" s="98" t="s">
        <v>71</v>
      </c>
      <c r="C42" s="84">
        <f t="shared" si="2"/>
        <v>1.85</v>
      </c>
      <c r="D42" s="84">
        <f t="shared" si="4"/>
        <v>1.85</v>
      </c>
      <c r="E42" s="96">
        <v>1.85</v>
      </c>
      <c r="F42" s="92">
        <v>0</v>
      </c>
      <c r="G42" s="92">
        <v>0</v>
      </c>
      <c r="H42" s="92">
        <v>0</v>
      </c>
      <c r="I42" s="92">
        <v>0</v>
      </c>
      <c r="J42" s="92">
        <v>0</v>
      </c>
      <c r="K42" s="92">
        <v>0</v>
      </c>
      <c r="L42" s="92">
        <v>0</v>
      </c>
      <c r="M42" s="92">
        <v>0</v>
      </c>
      <c r="N42" s="92">
        <v>0</v>
      </c>
    </row>
    <row r="43" spans="1:14" ht="14.25">
      <c r="A43" s="98" t="s">
        <v>72</v>
      </c>
      <c r="B43" s="98" t="s">
        <v>73</v>
      </c>
      <c r="C43" s="84">
        <f t="shared" si="2"/>
        <v>5.16</v>
      </c>
      <c r="D43" s="84">
        <f t="shared" si="4"/>
        <v>5.16</v>
      </c>
      <c r="E43" s="96">
        <v>5.16</v>
      </c>
      <c r="F43" s="92">
        <v>0</v>
      </c>
      <c r="G43" s="92">
        <v>0</v>
      </c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</row>
    <row r="44" spans="1:14" ht="14.25">
      <c r="A44" s="98" t="s">
        <v>74</v>
      </c>
      <c r="B44" s="98" t="s">
        <v>75</v>
      </c>
      <c r="C44" s="84">
        <f t="shared" si="2"/>
        <v>3.09</v>
      </c>
      <c r="D44" s="84">
        <f t="shared" si="4"/>
        <v>3.09</v>
      </c>
      <c r="E44" s="96">
        <v>3.09</v>
      </c>
      <c r="F44" s="92">
        <v>0</v>
      </c>
      <c r="G44" s="92">
        <v>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</row>
    <row r="45" spans="1:14" ht="14.25">
      <c r="A45" s="102"/>
      <c r="B45" s="94" t="s">
        <v>85</v>
      </c>
      <c r="C45" s="84">
        <f t="shared" si="2"/>
        <v>555.6500000000002</v>
      </c>
      <c r="D45" s="84">
        <f t="shared" si="4"/>
        <v>555.6500000000002</v>
      </c>
      <c r="E45" s="103">
        <f>SUM(E46:E54)</f>
        <v>555.6500000000002</v>
      </c>
      <c r="F45" s="92">
        <v>0</v>
      </c>
      <c r="G45" s="92">
        <v>0</v>
      </c>
      <c r="H45" s="92">
        <v>0</v>
      </c>
      <c r="I45" s="92">
        <v>0</v>
      </c>
      <c r="J45" s="92">
        <v>0</v>
      </c>
      <c r="K45" s="92">
        <v>0</v>
      </c>
      <c r="L45" s="92">
        <v>0</v>
      </c>
      <c r="M45" s="92">
        <v>0</v>
      </c>
      <c r="N45" s="92">
        <v>0</v>
      </c>
    </row>
    <row r="46" spans="1:14" ht="14.25">
      <c r="A46" s="98" t="s">
        <v>83</v>
      </c>
      <c r="B46" s="98" t="s">
        <v>59</v>
      </c>
      <c r="C46" s="84">
        <f t="shared" si="2"/>
        <v>24.06</v>
      </c>
      <c r="D46" s="84">
        <f t="shared" si="4"/>
        <v>24.06</v>
      </c>
      <c r="E46" s="96">
        <v>24.06</v>
      </c>
      <c r="F46" s="92">
        <v>0</v>
      </c>
      <c r="G46" s="92">
        <v>0</v>
      </c>
      <c r="H46" s="92">
        <v>0</v>
      </c>
      <c r="I46" s="92">
        <v>0</v>
      </c>
      <c r="J46" s="92">
        <v>0</v>
      </c>
      <c r="K46" s="92">
        <v>0</v>
      </c>
      <c r="L46" s="92">
        <v>0</v>
      </c>
      <c r="M46" s="92">
        <v>0</v>
      </c>
      <c r="N46" s="92">
        <v>0</v>
      </c>
    </row>
    <row r="47" spans="1:14" ht="14.25">
      <c r="A47" s="98" t="s">
        <v>84</v>
      </c>
      <c r="B47" s="98" t="s">
        <v>61</v>
      </c>
      <c r="C47" s="84">
        <f t="shared" si="2"/>
        <v>82.6</v>
      </c>
      <c r="D47" s="84">
        <f t="shared" si="4"/>
        <v>82.6</v>
      </c>
      <c r="E47" s="96">
        <v>82.6</v>
      </c>
      <c r="F47" s="92">
        <v>0</v>
      </c>
      <c r="G47" s="92">
        <v>0</v>
      </c>
      <c r="H47" s="92">
        <v>0</v>
      </c>
      <c r="I47" s="92">
        <v>0</v>
      </c>
      <c r="J47" s="92">
        <v>0</v>
      </c>
      <c r="K47" s="92">
        <v>0</v>
      </c>
      <c r="L47" s="92">
        <v>0</v>
      </c>
      <c r="M47" s="92">
        <v>0</v>
      </c>
      <c r="N47" s="92">
        <v>0</v>
      </c>
    </row>
    <row r="48" spans="1:14" ht="14.25">
      <c r="A48" s="98" t="s">
        <v>86</v>
      </c>
      <c r="B48" s="98" t="s">
        <v>87</v>
      </c>
      <c r="C48" s="84">
        <f t="shared" si="2"/>
        <v>440.81</v>
      </c>
      <c r="D48" s="84">
        <f t="shared" si="4"/>
        <v>440.81</v>
      </c>
      <c r="E48" s="96">
        <v>440.81</v>
      </c>
      <c r="F48" s="92">
        <v>0</v>
      </c>
      <c r="G48" s="92">
        <v>0</v>
      </c>
      <c r="H48" s="92">
        <v>0</v>
      </c>
      <c r="I48" s="92">
        <v>0</v>
      </c>
      <c r="J48" s="92">
        <v>0</v>
      </c>
      <c r="K48" s="92">
        <v>0</v>
      </c>
      <c r="L48" s="92">
        <v>0</v>
      </c>
      <c r="M48" s="92">
        <v>0</v>
      </c>
      <c r="N48" s="92">
        <v>0</v>
      </c>
    </row>
    <row r="49" spans="1:14" ht="14.25">
      <c r="A49" s="98" t="s">
        <v>64</v>
      </c>
      <c r="B49" s="98" t="s">
        <v>65</v>
      </c>
      <c r="C49" s="84">
        <f t="shared" si="2"/>
        <v>2.22</v>
      </c>
      <c r="D49" s="84">
        <f t="shared" si="4"/>
        <v>2.22</v>
      </c>
      <c r="E49" s="96">
        <v>2.22</v>
      </c>
      <c r="F49" s="92">
        <v>0</v>
      </c>
      <c r="G49" s="92">
        <v>0</v>
      </c>
      <c r="H49" s="92">
        <v>0</v>
      </c>
      <c r="I49" s="92">
        <v>0</v>
      </c>
      <c r="J49" s="92">
        <v>0</v>
      </c>
      <c r="K49" s="92">
        <v>0</v>
      </c>
      <c r="L49" s="92">
        <v>0</v>
      </c>
      <c r="M49" s="92">
        <v>0</v>
      </c>
      <c r="N49" s="92">
        <v>0</v>
      </c>
    </row>
    <row r="50" spans="1:14" ht="14.25">
      <c r="A50" s="98" t="s">
        <v>66</v>
      </c>
      <c r="B50" s="98" t="s">
        <v>67</v>
      </c>
      <c r="C50" s="84">
        <f t="shared" si="2"/>
        <v>1.11</v>
      </c>
      <c r="D50" s="84">
        <f t="shared" si="4"/>
        <v>1.11</v>
      </c>
      <c r="E50" s="96">
        <v>1.11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</row>
    <row r="51" spans="1:14" ht="14.25">
      <c r="A51" s="98" t="s">
        <v>68</v>
      </c>
      <c r="B51" s="98" t="s">
        <v>69</v>
      </c>
      <c r="C51" s="84">
        <f t="shared" si="2"/>
        <v>1.11</v>
      </c>
      <c r="D51" s="84">
        <f t="shared" si="4"/>
        <v>1.11</v>
      </c>
      <c r="E51" s="96">
        <v>1.11</v>
      </c>
      <c r="F51" s="92">
        <v>0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</row>
    <row r="52" spans="1:14" ht="14.25">
      <c r="A52" s="98" t="s">
        <v>70</v>
      </c>
      <c r="B52" s="98" t="s">
        <v>71</v>
      </c>
      <c r="C52" s="84">
        <f t="shared" si="2"/>
        <v>0.69</v>
      </c>
      <c r="D52" s="84">
        <f t="shared" si="4"/>
        <v>0.69</v>
      </c>
      <c r="E52" s="96">
        <v>0.69</v>
      </c>
      <c r="F52" s="92">
        <v>0</v>
      </c>
      <c r="G52" s="92">
        <v>0</v>
      </c>
      <c r="H52" s="92">
        <v>0</v>
      </c>
      <c r="I52" s="92">
        <v>0</v>
      </c>
      <c r="J52" s="92">
        <v>0</v>
      </c>
      <c r="K52" s="92">
        <v>0</v>
      </c>
      <c r="L52" s="92">
        <v>0</v>
      </c>
      <c r="M52" s="92">
        <v>0</v>
      </c>
      <c r="N52" s="92">
        <v>0</v>
      </c>
    </row>
    <row r="53" spans="1:14" ht="14.25">
      <c r="A53" s="98" t="s">
        <v>72</v>
      </c>
      <c r="B53" s="98" t="s">
        <v>73</v>
      </c>
      <c r="C53" s="84">
        <f t="shared" si="2"/>
        <v>1.94</v>
      </c>
      <c r="D53" s="84">
        <f aca="true" t="shared" si="5" ref="D53:D66">SUM(E53:H53)</f>
        <v>1.94</v>
      </c>
      <c r="E53" s="96">
        <v>1.94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</row>
    <row r="54" spans="1:14" ht="14.25">
      <c r="A54" s="98" t="s">
        <v>74</v>
      </c>
      <c r="B54" s="98" t="s">
        <v>75</v>
      </c>
      <c r="C54" s="84">
        <f t="shared" si="2"/>
        <v>1.11</v>
      </c>
      <c r="D54" s="84">
        <f t="shared" si="5"/>
        <v>1.11</v>
      </c>
      <c r="E54" s="96">
        <v>1.11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</row>
    <row r="55" spans="1:14" ht="14.25">
      <c r="A55" s="102"/>
      <c r="B55" s="94" t="s">
        <v>88</v>
      </c>
      <c r="C55" s="84">
        <f aca="true" t="shared" si="6" ref="C55:C67">D55+I55+N55</f>
        <v>274.12</v>
      </c>
      <c r="D55" s="84">
        <f t="shared" si="5"/>
        <v>274.12</v>
      </c>
      <c r="E55" s="103">
        <f>SUM(E56:E63)</f>
        <v>274.12</v>
      </c>
      <c r="F55" s="92">
        <v>0</v>
      </c>
      <c r="G55" s="92">
        <v>0</v>
      </c>
      <c r="H55" s="92">
        <v>0</v>
      </c>
      <c r="I55" s="92">
        <v>0</v>
      </c>
      <c r="J55" s="92">
        <v>0</v>
      </c>
      <c r="K55" s="92">
        <v>0</v>
      </c>
      <c r="L55" s="92">
        <v>0</v>
      </c>
      <c r="M55" s="92">
        <v>0</v>
      </c>
      <c r="N55" s="92">
        <v>0</v>
      </c>
    </row>
    <row r="56" spans="1:14" ht="14.25">
      <c r="A56" s="98" t="s">
        <v>89</v>
      </c>
      <c r="B56" s="98" t="s">
        <v>59</v>
      </c>
      <c r="C56" s="84">
        <f t="shared" si="6"/>
        <v>141.75</v>
      </c>
      <c r="D56" s="84">
        <f t="shared" si="5"/>
        <v>141.75</v>
      </c>
      <c r="E56" s="96">
        <v>141.75</v>
      </c>
      <c r="F56" s="92">
        <v>0</v>
      </c>
      <c r="G56" s="92">
        <v>0</v>
      </c>
      <c r="H56" s="92">
        <v>0</v>
      </c>
      <c r="I56" s="92">
        <v>0</v>
      </c>
      <c r="J56" s="92">
        <v>0</v>
      </c>
      <c r="K56" s="92">
        <v>0</v>
      </c>
      <c r="L56" s="92">
        <v>0</v>
      </c>
      <c r="M56" s="92">
        <v>0</v>
      </c>
      <c r="N56" s="92">
        <v>0</v>
      </c>
    </row>
    <row r="57" spans="1:14" ht="14.25">
      <c r="A57" s="98" t="s">
        <v>90</v>
      </c>
      <c r="B57" s="98" t="s">
        <v>61</v>
      </c>
      <c r="C57" s="84">
        <f t="shared" si="6"/>
        <v>81</v>
      </c>
      <c r="D57" s="84">
        <f t="shared" si="5"/>
        <v>81</v>
      </c>
      <c r="E57" s="96">
        <v>81</v>
      </c>
      <c r="F57" s="92">
        <v>0</v>
      </c>
      <c r="G57" s="92">
        <v>0</v>
      </c>
      <c r="H57" s="92">
        <v>0</v>
      </c>
      <c r="I57" s="92">
        <v>0</v>
      </c>
      <c r="J57" s="92">
        <v>0</v>
      </c>
      <c r="K57" s="92">
        <v>0</v>
      </c>
      <c r="L57" s="92">
        <v>0</v>
      </c>
      <c r="M57" s="92">
        <v>0</v>
      </c>
      <c r="N57" s="92">
        <v>0</v>
      </c>
    </row>
    <row r="58" spans="1:14" ht="14.25">
      <c r="A58" s="98" t="s">
        <v>64</v>
      </c>
      <c r="B58" s="98" t="s">
        <v>65</v>
      </c>
      <c r="C58" s="84">
        <f t="shared" si="6"/>
        <v>13.87</v>
      </c>
      <c r="D58" s="84">
        <f t="shared" si="5"/>
        <v>13.87</v>
      </c>
      <c r="E58" s="96">
        <v>13.87</v>
      </c>
      <c r="F58" s="92">
        <v>0</v>
      </c>
      <c r="G58" s="92">
        <v>0</v>
      </c>
      <c r="H58" s="92">
        <v>0</v>
      </c>
      <c r="I58" s="92">
        <v>0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</row>
    <row r="59" spans="1:14" ht="14.25">
      <c r="A59" s="98" t="s">
        <v>66</v>
      </c>
      <c r="B59" s="98" t="s">
        <v>67</v>
      </c>
      <c r="C59" s="84">
        <f t="shared" si="6"/>
        <v>6.94</v>
      </c>
      <c r="D59" s="84">
        <f t="shared" si="5"/>
        <v>6.94</v>
      </c>
      <c r="E59" s="96">
        <v>6.94</v>
      </c>
      <c r="F59" s="92">
        <v>0</v>
      </c>
      <c r="G59" s="92">
        <v>0</v>
      </c>
      <c r="H59" s="92">
        <v>0</v>
      </c>
      <c r="I59" s="92">
        <v>0</v>
      </c>
      <c r="J59" s="92">
        <v>0</v>
      </c>
      <c r="K59" s="92">
        <v>0</v>
      </c>
      <c r="L59" s="92">
        <v>0</v>
      </c>
      <c r="M59" s="92">
        <v>0</v>
      </c>
      <c r="N59" s="92">
        <v>0</v>
      </c>
    </row>
    <row r="60" spans="1:14" ht="14.25">
      <c r="A60" s="98" t="s">
        <v>68</v>
      </c>
      <c r="B60" s="98" t="s">
        <v>69</v>
      </c>
      <c r="C60" s="84">
        <f t="shared" si="6"/>
        <v>6.94</v>
      </c>
      <c r="D60" s="84">
        <f t="shared" si="5"/>
        <v>6.94</v>
      </c>
      <c r="E60" s="96">
        <v>6.94</v>
      </c>
      <c r="F60" s="92">
        <v>0</v>
      </c>
      <c r="G60" s="92">
        <v>0</v>
      </c>
      <c r="H60" s="92">
        <v>0</v>
      </c>
      <c r="I60" s="92">
        <v>0</v>
      </c>
      <c r="J60" s="92">
        <v>0</v>
      </c>
      <c r="K60" s="92">
        <v>0</v>
      </c>
      <c r="L60" s="92">
        <v>0</v>
      </c>
      <c r="M60" s="92">
        <v>0</v>
      </c>
      <c r="N60" s="92">
        <v>0</v>
      </c>
    </row>
    <row r="61" spans="1:14" ht="14.25">
      <c r="A61" s="98" t="s">
        <v>70</v>
      </c>
      <c r="B61" s="98" t="s">
        <v>71</v>
      </c>
      <c r="C61" s="84">
        <f t="shared" si="6"/>
        <v>4.34</v>
      </c>
      <c r="D61" s="84">
        <f t="shared" si="5"/>
        <v>4.34</v>
      </c>
      <c r="E61" s="96">
        <v>4.34</v>
      </c>
      <c r="F61" s="92">
        <v>0</v>
      </c>
      <c r="G61" s="92">
        <v>0</v>
      </c>
      <c r="H61" s="92">
        <v>0</v>
      </c>
      <c r="I61" s="92">
        <v>0</v>
      </c>
      <c r="J61" s="92">
        <v>0</v>
      </c>
      <c r="K61" s="92">
        <v>0</v>
      </c>
      <c r="L61" s="92">
        <v>0</v>
      </c>
      <c r="M61" s="92">
        <v>0</v>
      </c>
      <c r="N61" s="92">
        <v>0</v>
      </c>
    </row>
    <row r="62" spans="1:14" ht="14.25">
      <c r="A62" s="98" t="s">
        <v>72</v>
      </c>
      <c r="B62" s="98" t="s">
        <v>73</v>
      </c>
      <c r="C62" s="84">
        <f t="shared" si="6"/>
        <v>12.1</v>
      </c>
      <c r="D62" s="84">
        <f t="shared" si="5"/>
        <v>12.1</v>
      </c>
      <c r="E62" s="96">
        <v>12.1</v>
      </c>
      <c r="F62" s="92">
        <v>0</v>
      </c>
      <c r="G62" s="92">
        <v>0</v>
      </c>
      <c r="H62" s="92">
        <v>0</v>
      </c>
      <c r="I62" s="92">
        <v>0</v>
      </c>
      <c r="J62" s="92">
        <v>0</v>
      </c>
      <c r="K62" s="92">
        <v>0</v>
      </c>
      <c r="L62" s="92">
        <v>0</v>
      </c>
      <c r="M62" s="92">
        <v>0</v>
      </c>
      <c r="N62" s="92">
        <v>0</v>
      </c>
    </row>
    <row r="63" spans="1:14" ht="14.25">
      <c r="A63" s="98" t="s">
        <v>74</v>
      </c>
      <c r="B63" s="98" t="s">
        <v>75</v>
      </c>
      <c r="C63" s="84">
        <f t="shared" si="6"/>
        <v>7.18</v>
      </c>
      <c r="D63" s="84">
        <f t="shared" si="5"/>
        <v>7.18</v>
      </c>
      <c r="E63" s="96">
        <v>7.18</v>
      </c>
      <c r="F63" s="92">
        <v>0</v>
      </c>
      <c r="G63" s="92">
        <v>0</v>
      </c>
      <c r="H63" s="92">
        <v>0</v>
      </c>
      <c r="I63" s="92">
        <v>0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</row>
    <row r="64" spans="1:14" ht="14.25">
      <c r="A64" s="102"/>
      <c r="B64" s="94" t="s">
        <v>91</v>
      </c>
      <c r="C64" s="84">
        <f t="shared" si="6"/>
        <v>91.25999999999999</v>
      </c>
      <c r="D64" s="84">
        <f t="shared" si="5"/>
        <v>91.25999999999999</v>
      </c>
      <c r="E64" s="103">
        <f>SUM(E65:E72)</f>
        <v>91.25999999999999</v>
      </c>
      <c r="F64" s="92">
        <v>0</v>
      </c>
      <c r="G64" s="92">
        <v>0</v>
      </c>
      <c r="H64" s="92">
        <v>0</v>
      </c>
      <c r="I64" s="92">
        <v>0</v>
      </c>
      <c r="J64" s="92">
        <v>0</v>
      </c>
      <c r="K64" s="92">
        <v>0</v>
      </c>
      <c r="L64" s="92">
        <v>0</v>
      </c>
      <c r="M64" s="92">
        <v>0</v>
      </c>
      <c r="N64" s="92">
        <v>0</v>
      </c>
    </row>
    <row r="65" spans="1:14" ht="14.25">
      <c r="A65" s="98" t="s">
        <v>89</v>
      </c>
      <c r="B65" s="98" t="s">
        <v>59</v>
      </c>
      <c r="C65" s="84">
        <f t="shared" si="6"/>
        <v>54.8</v>
      </c>
      <c r="D65" s="84">
        <f t="shared" si="5"/>
        <v>54.8</v>
      </c>
      <c r="E65" s="96">
        <v>54.8</v>
      </c>
      <c r="F65" s="92">
        <v>0</v>
      </c>
      <c r="G65" s="92">
        <v>0</v>
      </c>
      <c r="H65" s="92">
        <v>0</v>
      </c>
      <c r="I65" s="92">
        <v>0</v>
      </c>
      <c r="J65" s="92">
        <v>0</v>
      </c>
      <c r="K65" s="92">
        <v>0</v>
      </c>
      <c r="L65" s="92">
        <v>0</v>
      </c>
      <c r="M65" s="92">
        <v>0</v>
      </c>
      <c r="N65" s="92">
        <v>0</v>
      </c>
    </row>
    <row r="66" spans="1:14" ht="14.25">
      <c r="A66" s="98" t="s">
        <v>90</v>
      </c>
      <c r="B66" s="98" t="s">
        <v>61</v>
      </c>
      <c r="C66" s="84">
        <f t="shared" si="6"/>
        <v>16</v>
      </c>
      <c r="D66" s="84">
        <f t="shared" si="5"/>
        <v>16</v>
      </c>
      <c r="E66" s="96">
        <v>16</v>
      </c>
      <c r="F66" s="92">
        <v>0</v>
      </c>
      <c r="G66" s="92">
        <v>0</v>
      </c>
      <c r="H66" s="92">
        <v>0</v>
      </c>
      <c r="I66" s="92">
        <v>0</v>
      </c>
      <c r="J66" s="92">
        <v>0</v>
      </c>
      <c r="K66" s="92">
        <v>0</v>
      </c>
      <c r="L66" s="92">
        <v>0</v>
      </c>
      <c r="M66" s="92">
        <v>0</v>
      </c>
      <c r="N66" s="92">
        <v>0</v>
      </c>
    </row>
    <row r="67" spans="1:14" ht="14.25">
      <c r="A67" s="98" t="s">
        <v>64</v>
      </c>
      <c r="B67" s="98" t="s">
        <v>65</v>
      </c>
      <c r="C67" s="84">
        <f t="shared" si="6"/>
        <v>5.51</v>
      </c>
      <c r="D67" s="84">
        <f aca="true" t="shared" si="7" ref="D67:D83">SUM(E67:H67)</f>
        <v>5.51</v>
      </c>
      <c r="E67" s="96">
        <v>5.51</v>
      </c>
      <c r="F67" s="92">
        <v>0</v>
      </c>
      <c r="G67" s="92">
        <v>0</v>
      </c>
      <c r="H67" s="92">
        <v>0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2">
        <v>0</v>
      </c>
    </row>
    <row r="68" spans="1:14" ht="14.25">
      <c r="A68" s="98" t="s">
        <v>66</v>
      </c>
      <c r="B68" s="98" t="s">
        <v>67</v>
      </c>
      <c r="C68" s="84">
        <f aca="true" t="shared" si="8" ref="C68:C83">D68+I68+N68</f>
        <v>2.75</v>
      </c>
      <c r="D68" s="84">
        <f t="shared" si="7"/>
        <v>2.75</v>
      </c>
      <c r="E68" s="96">
        <v>2.75</v>
      </c>
      <c r="F68" s="92">
        <v>0</v>
      </c>
      <c r="G68" s="92">
        <v>0</v>
      </c>
      <c r="H68" s="92">
        <v>0</v>
      </c>
      <c r="I68" s="92">
        <v>0</v>
      </c>
      <c r="J68" s="92">
        <v>0</v>
      </c>
      <c r="K68" s="92">
        <v>0</v>
      </c>
      <c r="L68" s="92">
        <v>0</v>
      </c>
      <c r="M68" s="92">
        <v>0</v>
      </c>
      <c r="N68" s="92">
        <v>0</v>
      </c>
    </row>
    <row r="69" spans="1:14" ht="14.25">
      <c r="A69" s="98" t="s">
        <v>68</v>
      </c>
      <c r="B69" s="98" t="s">
        <v>69</v>
      </c>
      <c r="C69" s="84">
        <f t="shared" si="8"/>
        <v>2.75</v>
      </c>
      <c r="D69" s="84">
        <f t="shared" si="7"/>
        <v>2.75</v>
      </c>
      <c r="E69" s="96">
        <v>2.75</v>
      </c>
      <c r="F69" s="92">
        <v>0</v>
      </c>
      <c r="G69" s="92">
        <v>0</v>
      </c>
      <c r="H69" s="92">
        <v>0</v>
      </c>
      <c r="I69" s="92">
        <v>0</v>
      </c>
      <c r="J69" s="92">
        <v>0</v>
      </c>
      <c r="K69" s="92">
        <v>0</v>
      </c>
      <c r="L69" s="92">
        <v>0</v>
      </c>
      <c r="M69" s="92">
        <v>0</v>
      </c>
      <c r="N69" s="92">
        <v>0</v>
      </c>
    </row>
    <row r="70" spans="1:14" ht="14.25">
      <c r="A70" s="98" t="s">
        <v>70</v>
      </c>
      <c r="B70" s="98" t="s">
        <v>71</v>
      </c>
      <c r="C70" s="84">
        <f t="shared" si="8"/>
        <v>1.72</v>
      </c>
      <c r="D70" s="84">
        <f t="shared" si="7"/>
        <v>1.72</v>
      </c>
      <c r="E70" s="96">
        <v>1.72</v>
      </c>
      <c r="F70" s="92">
        <v>0</v>
      </c>
      <c r="G70" s="92">
        <v>0</v>
      </c>
      <c r="H70" s="92">
        <v>0</v>
      </c>
      <c r="I70" s="92">
        <v>0</v>
      </c>
      <c r="J70" s="92">
        <v>0</v>
      </c>
      <c r="K70" s="92">
        <v>0</v>
      </c>
      <c r="L70" s="92">
        <v>0</v>
      </c>
      <c r="M70" s="92">
        <v>0</v>
      </c>
      <c r="N70" s="92">
        <v>0</v>
      </c>
    </row>
    <row r="71" spans="1:14" ht="14.25">
      <c r="A71" s="98" t="s">
        <v>74</v>
      </c>
      <c r="B71" s="98" t="s">
        <v>75</v>
      </c>
      <c r="C71" s="84">
        <f t="shared" si="8"/>
        <v>2.99</v>
      </c>
      <c r="D71" s="84">
        <f t="shared" si="7"/>
        <v>2.99</v>
      </c>
      <c r="E71" s="96">
        <v>2.99</v>
      </c>
      <c r="F71" s="92">
        <v>0</v>
      </c>
      <c r="G71" s="92">
        <v>0</v>
      </c>
      <c r="H71" s="92">
        <v>0</v>
      </c>
      <c r="I71" s="92">
        <v>0</v>
      </c>
      <c r="J71" s="92">
        <v>0</v>
      </c>
      <c r="K71" s="92">
        <v>0</v>
      </c>
      <c r="L71" s="92">
        <v>0</v>
      </c>
      <c r="M71" s="92">
        <v>0</v>
      </c>
      <c r="N71" s="92">
        <v>0</v>
      </c>
    </row>
    <row r="72" spans="1:14" ht="14.25">
      <c r="A72" s="98" t="s">
        <v>92</v>
      </c>
      <c r="B72" s="98" t="s">
        <v>93</v>
      </c>
      <c r="C72" s="84">
        <f t="shared" si="8"/>
        <v>4.74</v>
      </c>
      <c r="D72" s="84">
        <f t="shared" si="7"/>
        <v>4.74</v>
      </c>
      <c r="E72" s="96">
        <v>4.74</v>
      </c>
      <c r="F72" s="92">
        <v>0</v>
      </c>
      <c r="G72" s="92">
        <v>0</v>
      </c>
      <c r="H72" s="92">
        <v>0</v>
      </c>
      <c r="I72" s="92">
        <v>0</v>
      </c>
      <c r="J72" s="92">
        <v>0</v>
      </c>
      <c r="K72" s="92">
        <v>0</v>
      </c>
      <c r="L72" s="92">
        <v>0</v>
      </c>
      <c r="M72" s="92">
        <v>0</v>
      </c>
      <c r="N72" s="92">
        <v>0</v>
      </c>
    </row>
    <row r="73" spans="1:14" ht="14.25">
      <c r="A73" s="102"/>
      <c r="B73" s="94" t="s">
        <v>94</v>
      </c>
      <c r="C73" s="84">
        <f t="shared" si="8"/>
        <v>133.04999999999998</v>
      </c>
      <c r="D73" s="84">
        <f t="shared" si="7"/>
        <v>133.04999999999998</v>
      </c>
      <c r="E73" s="103">
        <f>SUM(E74:E82)</f>
        <v>133.04999999999998</v>
      </c>
      <c r="F73" s="92">
        <v>0</v>
      </c>
      <c r="G73" s="92">
        <v>0</v>
      </c>
      <c r="H73" s="92">
        <v>0</v>
      </c>
      <c r="I73" s="92">
        <v>0</v>
      </c>
      <c r="J73" s="92">
        <v>0</v>
      </c>
      <c r="K73" s="92">
        <v>0</v>
      </c>
      <c r="L73" s="92">
        <v>0</v>
      </c>
      <c r="M73" s="92">
        <v>0</v>
      </c>
      <c r="N73" s="92">
        <v>0</v>
      </c>
    </row>
    <row r="74" spans="1:14" ht="14.25">
      <c r="A74" s="98" t="s">
        <v>95</v>
      </c>
      <c r="B74" s="98" t="s">
        <v>59</v>
      </c>
      <c r="C74" s="84">
        <f t="shared" si="8"/>
        <v>79.51</v>
      </c>
      <c r="D74" s="84">
        <f t="shared" si="7"/>
        <v>79.51</v>
      </c>
      <c r="E74" s="96">
        <v>79.51</v>
      </c>
      <c r="F74" s="92">
        <v>0</v>
      </c>
      <c r="G74" s="92">
        <v>0</v>
      </c>
      <c r="H74" s="92">
        <v>0</v>
      </c>
      <c r="I74" s="92">
        <v>0</v>
      </c>
      <c r="J74" s="92">
        <v>0</v>
      </c>
      <c r="K74" s="92">
        <v>0</v>
      </c>
      <c r="L74" s="92">
        <v>0</v>
      </c>
      <c r="M74" s="92">
        <v>0</v>
      </c>
      <c r="N74" s="92">
        <v>0</v>
      </c>
    </row>
    <row r="75" spans="1:14" ht="14.25">
      <c r="A75" s="98" t="s">
        <v>96</v>
      </c>
      <c r="B75" s="98" t="s">
        <v>61</v>
      </c>
      <c r="C75" s="84">
        <f t="shared" si="8"/>
        <v>22.3</v>
      </c>
      <c r="D75" s="84">
        <f t="shared" si="7"/>
        <v>22.3</v>
      </c>
      <c r="E75" s="96">
        <v>22.3</v>
      </c>
      <c r="F75" s="92">
        <v>0</v>
      </c>
      <c r="G75" s="92">
        <v>0</v>
      </c>
      <c r="H75" s="92">
        <v>0</v>
      </c>
      <c r="I75" s="92">
        <v>0</v>
      </c>
      <c r="J75" s="92">
        <v>0</v>
      </c>
      <c r="K75" s="92">
        <v>0</v>
      </c>
      <c r="L75" s="92">
        <v>0</v>
      </c>
      <c r="M75" s="92">
        <v>0</v>
      </c>
      <c r="N75" s="92">
        <v>0</v>
      </c>
    </row>
    <row r="76" spans="1:14" ht="14.25">
      <c r="A76" s="98" t="s">
        <v>97</v>
      </c>
      <c r="B76" s="98" t="s">
        <v>98</v>
      </c>
      <c r="C76" s="84">
        <f t="shared" si="8"/>
        <v>3</v>
      </c>
      <c r="D76" s="84">
        <f t="shared" si="7"/>
        <v>3</v>
      </c>
      <c r="E76" s="96">
        <v>3</v>
      </c>
      <c r="F76" s="92">
        <v>0</v>
      </c>
      <c r="G76" s="92">
        <v>0</v>
      </c>
      <c r="H76" s="92">
        <v>0</v>
      </c>
      <c r="I76" s="92">
        <v>0</v>
      </c>
      <c r="J76" s="92">
        <v>0</v>
      </c>
      <c r="K76" s="92">
        <v>0</v>
      </c>
      <c r="L76" s="92">
        <v>0</v>
      </c>
      <c r="M76" s="92">
        <v>0</v>
      </c>
      <c r="N76" s="92">
        <v>0</v>
      </c>
    </row>
    <row r="77" spans="1:14" ht="14.25">
      <c r="A77" s="98" t="s">
        <v>64</v>
      </c>
      <c r="B77" s="98" t="s">
        <v>65</v>
      </c>
      <c r="C77" s="84">
        <f t="shared" si="8"/>
        <v>7.61</v>
      </c>
      <c r="D77" s="84">
        <f t="shared" si="7"/>
        <v>7.61</v>
      </c>
      <c r="E77" s="96">
        <v>7.61</v>
      </c>
      <c r="F77" s="92">
        <v>0</v>
      </c>
      <c r="G77" s="92">
        <v>0</v>
      </c>
      <c r="H77" s="92">
        <v>0</v>
      </c>
      <c r="I77" s="92">
        <v>0</v>
      </c>
      <c r="J77" s="92">
        <v>0</v>
      </c>
      <c r="K77" s="92">
        <v>0</v>
      </c>
      <c r="L77" s="92">
        <v>0</v>
      </c>
      <c r="M77" s="92">
        <v>0</v>
      </c>
      <c r="N77" s="92">
        <v>0</v>
      </c>
    </row>
    <row r="78" spans="1:14" ht="14.25">
      <c r="A78" s="98" t="s">
        <v>66</v>
      </c>
      <c r="B78" s="98" t="s">
        <v>67</v>
      </c>
      <c r="C78" s="84">
        <f t="shared" si="8"/>
        <v>3.81</v>
      </c>
      <c r="D78" s="84">
        <f t="shared" si="7"/>
        <v>3.81</v>
      </c>
      <c r="E78" s="96">
        <v>3.81</v>
      </c>
      <c r="F78" s="92">
        <v>0</v>
      </c>
      <c r="G78" s="92">
        <v>0</v>
      </c>
      <c r="H78" s="92">
        <v>0</v>
      </c>
      <c r="I78" s="92">
        <v>0</v>
      </c>
      <c r="J78" s="92">
        <v>0</v>
      </c>
      <c r="K78" s="92">
        <v>0</v>
      </c>
      <c r="L78" s="92">
        <v>0</v>
      </c>
      <c r="M78" s="92">
        <v>0</v>
      </c>
      <c r="N78" s="92">
        <v>0</v>
      </c>
    </row>
    <row r="79" spans="1:14" ht="14.25">
      <c r="A79" s="98" t="s">
        <v>68</v>
      </c>
      <c r="B79" s="98" t="s">
        <v>69</v>
      </c>
      <c r="C79" s="84">
        <f t="shared" si="8"/>
        <v>3.81</v>
      </c>
      <c r="D79" s="84">
        <f t="shared" si="7"/>
        <v>3.81</v>
      </c>
      <c r="E79" s="96">
        <v>3.81</v>
      </c>
      <c r="F79" s="92">
        <v>0</v>
      </c>
      <c r="G79" s="92">
        <v>0</v>
      </c>
      <c r="H79" s="92">
        <v>0</v>
      </c>
      <c r="I79" s="92">
        <v>0</v>
      </c>
      <c r="J79" s="92">
        <v>0</v>
      </c>
      <c r="K79" s="92">
        <v>0</v>
      </c>
      <c r="L79" s="92">
        <v>0</v>
      </c>
      <c r="M79" s="92">
        <v>0</v>
      </c>
      <c r="N79" s="92">
        <v>0</v>
      </c>
    </row>
    <row r="80" spans="1:14" ht="14.25">
      <c r="A80" s="98" t="s">
        <v>70</v>
      </c>
      <c r="B80" s="98" t="s">
        <v>71</v>
      </c>
      <c r="C80" s="84">
        <f t="shared" si="8"/>
        <v>2.38</v>
      </c>
      <c r="D80" s="84">
        <f t="shared" si="7"/>
        <v>2.38</v>
      </c>
      <c r="E80" s="96">
        <v>2.38</v>
      </c>
      <c r="F80" s="92">
        <v>0</v>
      </c>
      <c r="G80" s="92">
        <v>0</v>
      </c>
      <c r="H80" s="92">
        <v>0</v>
      </c>
      <c r="I80" s="92">
        <v>0</v>
      </c>
      <c r="J80" s="92">
        <v>0</v>
      </c>
      <c r="K80" s="92">
        <v>0</v>
      </c>
      <c r="L80" s="92">
        <v>0</v>
      </c>
      <c r="M80" s="92">
        <v>0</v>
      </c>
      <c r="N80" s="92">
        <v>0</v>
      </c>
    </row>
    <row r="81" spans="1:14" ht="14.25">
      <c r="A81" s="98" t="s">
        <v>72</v>
      </c>
      <c r="B81" s="98" t="s">
        <v>73</v>
      </c>
      <c r="C81" s="84">
        <f t="shared" si="8"/>
        <v>6.59</v>
      </c>
      <c r="D81" s="84">
        <f t="shared" si="7"/>
        <v>6.59</v>
      </c>
      <c r="E81" s="96">
        <v>6.59</v>
      </c>
      <c r="F81" s="92">
        <v>0</v>
      </c>
      <c r="G81" s="92">
        <v>0</v>
      </c>
      <c r="H81" s="92">
        <v>0</v>
      </c>
      <c r="I81" s="92">
        <v>0</v>
      </c>
      <c r="J81" s="92">
        <v>0</v>
      </c>
      <c r="K81" s="92">
        <v>0</v>
      </c>
      <c r="L81" s="92">
        <v>0</v>
      </c>
      <c r="M81" s="92">
        <v>0</v>
      </c>
      <c r="N81" s="92">
        <v>0</v>
      </c>
    </row>
    <row r="82" spans="1:14" ht="14.25">
      <c r="A82" s="98" t="s">
        <v>74</v>
      </c>
      <c r="B82" s="98" t="s">
        <v>75</v>
      </c>
      <c r="C82" s="84">
        <f t="shared" si="8"/>
        <v>4.04</v>
      </c>
      <c r="D82" s="84">
        <f t="shared" si="7"/>
        <v>4.04</v>
      </c>
      <c r="E82" s="96">
        <v>4.04</v>
      </c>
      <c r="F82" s="92">
        <v>0</v>
      </c>
      <c r="G82" s="92">
        <v>0</v>
      </c>
      <c r="H82" s="92">
        <v>0</v>
      </c>
      <c r="I82" s="92">
        <v>0</v>
      </c>
      <c r="J82" s="92">
        <v>0</v>
      </c>
      <c r="K82" s="92">
        <v>0</v>
      </c>
      <c r="L82" s="92">
        <v>0</v>
      </c>
      <c r="M82" s="92">
        <v>0</v>
      </c>
      <c r="N82" s="92">
        <v>0</v>
      </c>
    </row>
    <row r="83" spans="1:14" ht="14.25">
      <c r="A83" s="102"/>
      <c r="B83" s="94" t="s">
        <v>99</v>
      </c>
      <c r="C83" s="84">
        <f t="shared" si="8"/>
        <v>203.60999999999999</v>
      </c>
      <c r="D83" s="84">
        <f t="shared" si="7"/>
        <v>203.60999999999999</v>
      </c>
      <c r="E83" s="103">
        <f>SUM(E84:E92)</f>
        <v>203.60999999999999</v>
      </c>
      <c r="F83" s="92">
        <v>0</v>
      </c>
      <c r="G83" s="92">
        <v>0</v>
      </c>
      <c r="H83" s="92">
        <v>0</v>
      </c>
      <c r="I83" s="92">
        <v>0</v>
      </c>
      <c r="J83" s="92">
        <v>0</v>
      </c>
      <c r="K83" s="92">
        <v>0</v>
      </c>
      <c r="L83" s="92">
        <v>0</v>
      </c>
      <c r="M83" s="92">
        <v>0</v>
      </c>
      <c r="N83" s="92">
        <v>0</v>
      </c>
    </row>
    <row r="84" spans="1:14" ht="14.25">
      <c r="A84" s="98" t="s">
        <v>58</v>
      </c>
      <c r="B84" s="98" t="s">
        <v>59</v>
      </c>
      <c r="C84" s="84">
        <f aca="true" t="shared" si="9" ref="C84:C92">D84+I84+N84</f>
        <v>109.02</v>
      </c>
      <c r="D84" s="84">
        <f aca="true" t="shared" si="10" ref="D84:D92">SUM(E84:H84)</f>
        <v>109.02</v>
      </c>
      <c r="E84" s="96">
        <v>109.02</v>
      </c>
      <c r="F84" s="92">
        <v>0</v>
      </c>
      <c r="G84" s="92">
        <v>0</v>
      </c>
      <c r="H84" s="92">
        <v>0</v>
      </c>
      <c r="I84" s="92">
        <v>0</v>
      </c>
      <c r="J84" s="92">
        <v>0</v>
      </c>
      <c r="K84" s="92">
        <v>0</v>
      </c>
      <c r="L84" s="92">
        <v>0</v>
      </c>
      <c r="M84" s="92">
        <v>0</v>
      </c>
      <c r="N84" s="92">
        <v>0</v>
      </c>
    </row>
    <row r="85" spans="1:14" ht="14.25">
      <c r="A85" s="98" t="s">
        <v>60</v>
      </c>
      <c r="B85" s="98" t="s">
        <v>61</v>
      </c>
      <c r="C85" s="84">
        <f t="shared" si="9"/>
        <v>50</v>
      </c>
      <c r="D85" s="84">
        <f t="shared" si="10"/>
        <v>50</v>
      </c>
      <c r="E85" s="96">
        <v>50</v>
      </c>
      <c r="F85" s="92">
        <v>0</v>
      </c>
      <c r="G85" s="92">
        <v>0</v>
      </c>
      <c r="H85" s="92">
        <v>0</v>
      </c>
      <c r="I85" s="92">
        <v>0</v>
      </c>
      <c r="J85" s="92">
        <v>0</v>
      </c>
      <c r="K85" s="92">
        <v>0</v>
      </c>
      <c r="L85" s="92">
        <v>0</v>
      </c>
      <c r="M85" s="92">
        <v>0</v>
      </c>
      <c r="N85" s="92">
        <v>0</v>
      </c>
    </row>
    <row r="86" spans="1:14" ht="14.25">
      <c r="A86" s="98" t="s">
        <v>100</v>
      </c>
      <c r="B86" s="98" t="s">
        <v>61</v>
      </c>
      <c r="C86" s="84">
        <f t="shared" si="9"/>
        <v>7</v>
      </c>
      <c r="D86" s="84">
        <f t="shared" si="10"/>
        <v>7</v>
      </c>
      <c r="E86" s="96">
        <v>7</v>
      </c>
      <c r="F86" s="92">
        <v>0</v>
      </c>
      <c r="G86" s="92">
        <v>0</v>
      </c>
      <c r="H86" s="92">
        <v>0</v>
      </c>
      <c r="I86" s="92">
        <v>0</v>
      </c>
      <c r="J86" s="92">
        <v>0</v>
      </c>
      <c r="K86" s="92">
        <v>0</v>
      </c>
      <c r="L86" s="92">
        <v>0</v>
      </c>
      <c r="M86" s="92">
        <v>0</v>
      </c>
      <c r="N86" s="92">
        <v>0</v>
      </c>
    </row>
    <row r="87" spans="1:14" ht="14.25">
      <c r="A87" s="98" t="s">
        <v>64</v>
      </c>
      <c r="B87" s="98" t="s">
        <v>65</v>
      </c>
      <c r="C87" s="84">
        <f t="shared" si="9"/>
        <v>10.42</v>
      </c>
      <c r="D87" s="84">
        <f t="shared" si="10"/>
        <v>10.42</v>
      </c>
      <c r="E87" s="96">
        <v>10.42</v>
      </c>
      <c r="F87" s="92">
        <v>0</v>
      </c>
      <c r="G87" s="92">
        <v>0</v>
      </c>
      <c r="H87" s="92">
        <v>0</v>
      </c>
      <c r="I87" s="92">
        <v>0</v>
      </c>
      <c r="J87" s="92">
        <v>0</v>
      </c>
      <c r="K87" s="92">
        <v>0</v>
      </c>
      <c r="L87" s="92">
        <v>0</v>
      </c>
      <c r="M87" s="92">
        <v>0</v>
      </c>
      <c r="N87" s="92">
        <v>0</v>
      </c>
    </row>
    <row r="88" spans="1:14" ht="14.25">
      <c r="A88" s="98" t="s">
        <v>66</v>
      </c>
      <c r="B88" s="98" t="s">
        <v>67</v>
      </c>
      <c r="C88" s="84">
        <f t="shared" si="9"/>
        <v>5.21</v>
      </c>
      <c r="D88" s="84">
        <f t="shared" si="10"/>
        <v>5.21</v>
      </c>
      <c r="E88" s="96">
        <v>5.21</v>
      </c>
      <c r="F88" s="92">
        <v>0</v>
      </c>
      <c r="G88" s="92">
        <v>0</v>
      </c>
      <c r="H88" s="92">
        <v>0</v>
      </c>
      <c r="I88" s="92">
        <v>0</v>
      </c>
      <c r="J88" s="92">
        <v>0</v>
      </c>
      <c r="K88" s="92">
        <v>0</v>
      </c>
      <c r="L88" s="92">
        <v>0</v>
      </c>
      <c r="M88" s="92">
        <v>0</v>
      </c>
      <c r="N88" s="92">
        <v>0</v>
      </c>
    </row>
    <row r="89" spans="1:14" ht="14.25">
      <c r="A89" s="98" t="s">
        <v>68</v>
      </c>
      <c r="B89" s="98" t="s">
        <v>69</v>
      </c>
      <c r="C89" s="84">
        <f t="shared" si="9"/>
        <v>5.21</v>
      </c>
      <c r="D89" s="84">
        <f t="shared" si="10"/>
        <v>5.21</v>
      </c>
      <c r="E89" s="96">
        <v>5.21</v>
      </c>
      <c r="F89" s="92">
        <v>0</v>
      </c>
      <c r="G89" s="92">
        <v>0</v>
      </c>
      <c r="H89" s="92">
        <v>0</v>
      </c>
      <c r="I89" s="92">
        <v>0</v>
      </c>
      <c r="J89" s="92">
        <v>0</v>
      </c>
      <c r="K89" s="92">
        <v>0</v>
      </c>
      <c r="L89" s="92">
        <v>0</v>
      </c>
      <c r="M89" s="92">
        <v>0</v>
      </c>
      <c r="N89" s="92">
        <v>0</v>
      </c>
    </row>
    <row r="90" spans="1:14" ht="14.25">
      <c r="A90" s="98" t="s">
        <v>70</v>
      </c>
      <c r="B90" s="98" t="s">
        <v>71</v>
      </c>
      <c r="C90" s="84">
        <f t="shared" si="9"/>
        <v>3.26</v>
      </c>
      <c r="D90" s="84">
        <f t="shared" si="10"/>
        <v>3.26</v>
      </c>
      <c r="E90" s="96">
        <v>3.26</v>
      </c>
      <c r="F90" s="92">
        <v>0</v>
      </c>
      <c r="G90" s="92">
        <v>0</v>
      </c>
      <c r="H90" s="92">
        <v>0</v>
      </c>
      <c r="I90" s="92">
        <v>0</v>
      </c>
      <c r="J90" s="92">
        <v>0</v>
      </c>
      <c r="K90" s="92">
        <v>0</v>
      </c>
      <c r="L90" s="92">
        <v>0</v>
      </c>
      <c r="M90" s="92">
        <v>0</v>
      </c>
      <c r="N90" s="92">
        <v>0</v>
      </c>
    </row>
    <row r="91" spans="1:14" ht="14.25">
      <c r="A91" s="98" t="s">
        <v>74</v>
      </c>
      <c r="B91" s="104" t="s">
        <v>75</v>
      </c>
      <c r="C91" s="81">
        <f t="shared" si="9"/>
        <v>4.65</v>
      </c>
      <c r="D91" s="81">
        <f t="shared" si="10"/>
        <v>4.65</v>
      </c>
      <c r="E91" s="105">
        <v>4.65</v>
      </c>
      <c r="F91" s="92">
        <v>0</v>
      </c>
      <c r="G91" s="92">
        <v>0</v>
      </c>
      <c r="H91" s="92">
        <v>0</v>
      </c>
      <c r="I91" s="92">
        <v>0</v>
      </c>
      <c r="J91" s="92">
        <v>0</v>
      </c>
      <c r="K91" s="92">
        <v>0</v>
      </c>
      <c r="L91" s="92">
        <v>0</v>
      </c>
      <c r="M91" s="92">
        <v>0</v>
      </c>
      <c r="N91" s="92">
        <v>0</v>
      </c>
    </row>
    <row r="92" spans="1:14" ht="14.25">
      <c r="A92" s="98" t="s">
        <v>92</v>
      </c>
      <c r="B92" s="104" t="s">
        <v>93</v>
      </c>
      <c r="C92" s="81">
        <f t="shared" si="9"/>
        <v>8.84</v>
      </c>
      <c r="D92" s="81">
        <f t="shared" si="10"/>
        <v>8.84</v>
      </c>
      <c r="E92" s="105">
        <v>8.84</v>
      </c>
      <c r="F92" s="92">
        <v>0</v>
      </c>
      <c r="G92" s="92">
        <v>0</v>
      </c>
      <c r="H92" s="92">
        <v>0</v>
      </c>
      <c r="I92" s="92">
        <v>0</v>
      </c>
      <c r="J92" s="92">
        <v>0</v>
      </c>
      <c r="K92" s="92">
        <v>0</v>
      </c>
      <c r="L92" s="92">
        <v>0</v>
      </c>
      <c r="M92" s="92">
        <v>0</v>
      </c>
      <c r="N92" s="92">
        <v>0</v>
      </c>
    </row>
  </sheetData>
  <sheetProtection/>
  <mergeCells count="7">
    <mergeCell ref="A2:N2"/>
    <mergeCell ref="A4:B4"/>
    <mergeCell ref="D4:H4"/>
    <mergeCell ref="I4:M4"/>
    <mergeCell ref="A6:B6"/>
    <mergeCell ref="C4:C5"/>
    <mergeCell ref="N4:N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1">
      <selection activeCell="E6" sqref="E6:F6"/>
    </sheetView>
  </sheetViews>
  <sheetFormatPr defaultColWidth="8.625" defaultRowHeight="14.25"/>
  <cols>
    <col min="1" max="1" width="8.625" style="65" customWidth="1"/>
    <col min="2" max="2" width="14.125" style="66" customWidth="1"/>
    <col min="3" max="3" width="15.50390625" style="67" customWidth="1"/>
    <col min="4" max="4" width="11.50390625" style="67" bestFit="1" customWidth="1"/>
    <col min="5" max="5" width="11.125" style="67" customWidth="1"/>
    <col min="6" max="6" width="11.875" style="67" customWidth="1"/>
    <col min="7" max="7" width="13.00390625" style="67" customWidth="1"/>
    <col min="8" max="8" width="23.50390625" style="68" customWidth="1"/>
    <col min="9" max="32" width="9.00390625" style="64" bestFit="1" customWidth="1"/>
    <col min="33" max="16384" width="8.625" style="64" customWidth="1"/>
  </cols>
  <sheetData>
    <row r="1" ht="24.75" customHeight="1">
      <c r="A1" s="65" t="s">
        <v>101</v>
      </c>
    </row>
    <row r="2" spans="1:8" s="63" customFormat="1" ht="22.5" customHeight="1">
      <c r="A2" s="141" t="s">
        <v>102</v>
      </c>
      <c r="B2" s="142"/>
      <c r="C2" s="141"/>
      <c r="D2" s="141"/>
      <c r="E2" s="141"/>
      <c r="F2" s="141"/>
      <c r="G2" s="141"/>
      <c r="H2" s="141"/>
    </row>
    <row r="3" ht="24" customHeight="1">
      <c r="H3" s="68" t="s">
        <v>3</v>
      </c>
    </row>
    <row r="4" spans="1:8" ht="24.75" customHeight="1">
      <c r="A4" s="143" t="s">
        <v>43</v>
      </c>
      <c r="B4" s="144"/>
      <c r="C4" s="143" t="s">
        <v>103</v>
      </c>
      <c r="D4" s="143" t="s">
        <v>104</v>
      </c>
      <c r="E4" s="143"/>
      <c r="F4" s="143"/>
      <c r="G4" s="143" t="s">
        <v>105</v>
      </c>
      <c r="H4" s="143"/>
    </row>
    <row r="5" spans="1:8" ht="31.5" customHeight="1">
      <c r="A5" s="31" t="s">
        <v>48</v>
      </c>
      <c r="B5" s="69" t="s">
        <v>49</v>
      </c>
      <c r="C5" s="143"/>
      <c r="D5" s="31" t="s">
        <v>54</v>
      </c>
      <c r="E5" s="31" t="s">
        <v>106</v>
      </c>
      <c r="F5" s="31" t="s">
        <v>107</v>
      </c>
      <c r="G5" s="31" t="s">
        <v>108</v>
      </c>
      <c r="H5" s="70" t="s">
        <v>109</v>
      </c>
    </row>
    <row r="6" spans="1:8" ht="24.75" customHeight="1">
      <c r="A6" s="145" t="s">
        <v>54</v>
      </c>
      <c r="B6" s="146"/>
      <c r="C6" s="71">
        <f>C7</f>
        <v>5265.0082999999995</v>
      </c>
      <c r="D6" s="71">
        <f>E6+F6</f>
        <v>2858.4699999999993</v>
      </c>
      <c r="E6" s="71">
        <f>E7</f>
        <v>1573.2599999999998</v>
      </c>
      <c r="F6" s="71">
        <f>F7</f>
        <v>1285.2099999999998</v>
      </c>
      <c r="G6" s="72">
        <f>D6-C6</f>
        <v>-2406.5383</v>
      </c>
      <c r="H6" s="73">
        <f>G6/C6</f>
        <v>-0.4570815776301816</v>
      </c>
    </row>
    <row r="7" spans="1:8" ht="24.75" customHeight="1">
      <c r="A7" s="74"/>
      <c r="B7" s="75" t="s">
        <v>55</v>
      </c>
      <c r="C7" s="71">
        <f>C8+C18+C27+C36+C45+C55+C64+C73+C83</f>
        <v>5265.0082999999995</v>
      </c>
      <c r="D7" s="71">
        <f>E7+F7</f>
        <v>2858.4699999999993</v>
      </c>
      <c r="E7" s="71">
        <f>E8+E18+E27+E36+E45+E55+E64+E73+E83</f>
        <v>1573.2599999999998</v>
      </c>
      <c r="F7" s="71">
        <f>F8+F18+F27+F36+F45+F55+F64+F73+F83</f>
        <v>1285.2099999999998</v>
      </c>
      <c r="G7" s="72">
        <f>D7-C7</f>
        <v>-2406.5383</v>
      </c>
      <c r="H7" s="73">
        <f>G7/C7</f>
        <v>-0.4570815776301816</v>
      </c>
    </row>
    <row r="8" spans="1:8" ht="24.75" customHeight="1">
      <c r="A8" s="74"/>
      <c r="B8" s="75" t="s">
        <v>57</v>
      </c>
      <c r="C8" s="71">
        <f>SUM(C9:C17)</f>
        <v>588.8461093957447</v>
      </c>
      <c r="D8" s="71">
        <f aca="true" t="shared" si="0" ref="D8:D19">E8+F8</f>
        <v>490.64</v>
      </c>
      <c r="E8" s="71">
        <f>SUM(E9:E17)</f>
        <v>431.64</v>
      </c>
      <c r="F8" s="71">
        <f>SUM(F9:F17)</f>
        <v>59</v>
      </c>
      <c r="G8" s="72">
        <f aca="true" t="shared" si="1" ref="G8:G39">D8-C8</f>
        <v>-98.20610939574476</v>
      </c>
      <c r="H8" s="73">
        <f aca="true" t="shared" si="2" ref="H8:H39">G8/C8</f>
        <v>-0.16677720686058495</v>
      </c>
    </row>
    <row r="9" spans="1:8" ht="24.75" customHeight="1">
      <c r="A9" s="76" t="s">
        <v>58</v>
      </c>
      <c r="B9" s="77" t="s">
        <v>59</v>
      </c>
      <c r="C9" s="74">
        <v>283.780161</v>
      </c>
      <c r="D9" s="71">
        <f t="shared" si="0"/>
        <v>271.78</v>
      </c>
      <c r="E9" s="78">
        <v>271.78</v>
      </c>
      <c r="F9" s="79">
        <v>0</v>
      </c>
      <c r="G9" s="72">
        <f t="shared" si="1"/>
        <v>-12.000161000000048</v>
      </c>
      <c r="H9" s="73">
        <f t="shared" si="2"/>
        <v>-0.04228682145261045</v>
      </c>
    </row>
    <row r="10" spans="1:8" ht="24.75" customHeight="1">
      <c r="A10" s="76" t="s">
        <v>60</v>
      </c>
      <c r="B10" s="77" t="s">
        <v>61</v>
      </c>
      <c r="C10" s="74">
        <v>148.25513899999999</v>
      </c>
      <c r="D10" s="71">
        <f t="shared" si="0"/>
        <v>59</v>
      </c>
      <c r="E10" s="78">
        <v>0</v>
      </c>
      <c r="F10" s="79">
        <v>59</v>
      </c>
      <c r="G10" s="72">
        <f t="shared" si="1"/>
        <v>-89.25513899999999</v>
      </c>
      <c r="H10" s="73">
        <f t="shared" si="2"/>
        <v>-0.602037403910835</v>
      </c>
    </row>
    <row r="11" spans="1:8" ht="24.75" customHeight="1">
      <c r="A11" s="76" t="s">
        <v>62</v>
      </c>
      <c r="B11" s="77" t="s">
        <v>63</v>
      </c>
      <c r="C11" s="74">
        <v>35.39</v>
      </c>
      <c r="D11" s="71">
        <f t="shared" si="0"/>
        <v>36.95</v>
      </c>
      <c r="E11" s="80">
        <v>36.95</v>
      </c>
      <c r="F11" s="79">
        <v>0</v>
      </c>
      <c r="G11" s="72">
        <f t="shared" si="1"/>
        <v>1.5600000000000023</v>
      </c>
      <c r="H11" s="73">
        <f t="shared" si="2"/>
        <v>0.04408024865781301</v>
      </c>
    </row>
    <row r="12" spans="1:8" ht="24.75" customHeight="1">
      <c r="A12" s="76" t="s">
        <v>64</v>
      </c>
      <c r="B12" s="77" t="s">
        <v>65</v>
      </c>
      <c r="C12" s="74">
        <v>27.700207000000002</v>
      </c>
      <c r="D12" s="71">
        <f t="shared" si="0"/>
        <v>24.78</v>
      </c>
      <c r="E12" s="80">
        <v>24.78</v>
      </c>
      <c r="F12" s="79">
        <v>0</v>
      </c>
      <c r="G12" s="72">
        <f t="shared" si="1"/>
        <v>-2.9202070000000013</v>
      </c>
      <c r="H12" s="73">
        <f t="shared" si="2"/>
        <v>-0.1054218475695868</v>
      </c>
    </row>
    <row r="13" spans="1:8" ht="24.75" customHeight="1">
      <c r="A13" s="76" t="s">
        <v>66</v>
      </c>
      <c r="B13" s="77" t="s">
        <v>67</v>
      </c>
      <c r="C13" s="74">
        <v>35.115024</v>
      </c>
      <c r="D13" s="71">
        <f t="shared" si="0"/>
        <v>12.39</v>
      </c>
      <c r="E13" s="80">
        <v>12.39</v>
      </c>
      <c r="F13" s="79">
        <v>0</v>
      </c>
      <c r="G13" s="72">
        <f t="shared" si="1"/>
        <v>-22.725023999999998</v>
      </c>
      <c r="H13" s="73">
        <f t="shared" si="2"/>
        <v>-0.6471595747734644</v>
      </c>
    </row>
    <row r="14" spans="1:8" ht="24.75" customHeight="1">
      <c r="A14" s="76" t="s">
        <v>68</v>
      </c>
      <c r="B14" s="77" t="s">
        <v>69</v>
      </c>
      <c r="C14" s="74">
        <v>12.387967</v>
      </c>
      <c r="D14" s="71">
        <f t="shared" si="0"/>
        <v>12.39</v>
      </c>
      <c r="E14" s="80">
        <v>12.39</v>
      </c>
      <c r="F14" s="79">
        <v>0</v>
      </c>
      <c r="G14" s="72">
        <f t="shared" si="1"/>
        <v>0.0020330000000008397</v>
      </c>
      <c r="H14" s="73">
        <f t="shared" si="2"/>
        <v>0.0001641108666176492</v>
      </c>
    </row>
    <row r="15" spans="1:8" ht="24.75" customHeight="1">
      <c r="A15" s="76" t="s">
        <v>70</v>
      </c>
      <c r="B15" s="77" t="s">
        <v>71</v>
      </c>
      <c r="C15" s="74">
        <v>3.6917699999999996</v>
      </c>
      <c r="D15" s="71">
        <f t="shared" si="0"/>
        <v>19.98</v>
      </c>
      <c r="E15" s="80">
        <v>19.98</v>
      </c>
      <c r="F15" s="79">
        <v>0</v>
      </c>
      <c r="G15" s="72">
        <f t="shared" si="1"/>
        <v>16.288230000000002</v>
      </c>
      <c r="H15" s="73">
        <f t="shared" si="2"/>
        <v>4.412038128052399</v>
      </c>
    </row>
    <row r="16" spans="1:8" ht="24.75" customHeight="1">
      <c r="A16" s="76" t="s">
        <v>72</v>
      </c>
      <c r="B16" s="77" t="s">
        <v>73</v>
      </c>
      <c r="C16" s="71">
        <v>17.1078136233225</v>
      </c>
      <c r="D16" s="71">
        <f t="shared" si="0"/>
        <v>21.48</v>
      </c>
      <c r="E16" s="80">
        <v>21.48</v>
      </c>
      <c r="F16" s="79">
        <v>0</v>
      </c>
      <c r="G16" s="72">
        <f t="shared" si="1"/>
        <v>4.372186376677501</v>
      </c>
      <c r="H16" s="73">
        <f t="shared" si="2"/>
        <v>0.25556663597954143</v>
      </c>
    </row>
    <row r="17" spans="1:8" ht="24.75" customHeight="1">
      <c r="A17" s="76" t="s">
        <v>74</v>
      </c>
      <c r="B17" s="77" t="s">
        <v>75</v>
      </c>
      <c r="C17" s="71">
        <v>25.418027772422292</v>
      </c>
      <c r="D17" s="71">
        <f t="shared" si="0"/>
        <v>31.89</v>
      </c>
      <c r="E17" s="81">
        <v>31.89</v>
      </c>
      <c r="F17" s="79">
        <v>0</v>
      </c>
      <c r="G17" s="72">
        <f t="shared" si="1"/>
        <v>6.471972227577709</v>
      </c>
      <c r="H17" s="73">
        <f t="shared" si="2"/>
        <v>0.25462133748235105</v>
      </c>
    </row>
    <row r="18" spans="1:8" ht="24.75" customHeight="1">
      <c r="A18" s="74"/>
      <c r="B18" s="75" t="s">
        <v>76</v>
      </c>
      <c r="C18" s="71">
        <f>SUM(C19:C26)</f>
        <v>744.9781150696936</v>
      </c>
      <c r="D18" s="71">
        <f t="shared" si="0"/>
        <v>695.03</v>
      </c>
      <c r="E18" s="71">
        <f>SUM(E19:E26)</f>
        <v>369.03</v>
      </c>
      <c r="F18" s="71">
        <f>SUM(F19:F26)</f>
        <v>326</v>
      </c>
      <c r="G18" s="72">
        <f t="shared" si="1"/>
        <v>-49.948115069693586</v>
      </c>
      <c r="H18" s="73">
        <f t="shared" si="2"/>
        <v>-0.06704641929651971</v>
      </c>
    </row>
    <row r="19" spans="1:8" ht="24.75" customHeight="1">
      <c r="A19" s="76" t="s">
        <v>77</v>
      </c>
      <c r="B19" s="77" t="s">
        <v>59</v>
      </c>
      <c r="C19" s="71">
        <v>158.58425</v>
      </c>
      <c r="D19" s="71">
        <f t="shared" si="0"/>
        <v>275.92</v>
      </c>
      <c r="E19" s="78">
        <v>275.92</v>
      </c>
      <c r="F19" s="79">
        <v>0</v>
      </c>
      <c r="G19" s="72">
        <f t="shared" si="1"/>
        <v>117.33575000000002</v>
      </c>
      <c r="H19" s="73">
        <f t="shared" si="2"/>
        <v>0.7398953553079831</v>
      </c>
    </row>
    <row r="20" spans="1:8" ht="24.75" customHeight="1">
      <c r="A20" s="76" t="s">
        <v>78</v>
      </c>
      <c r="B20" s="77" t="s">
        <v>61</v>
      </c>
      <c r="C20" s="71">
        <v>501.167763</v>
      </c>
      <c r="D20" s="71">
        <f aca="true" t="shared" si="3" ref="D20:D27">E20+F20</f>
        <v>326</v>
      </c>
      <c r="E20" s="78"/>
      <c r="F20" s="79">
        <v>326</v>
      </c>
      <c r="G20" s="72">
        <f t="shared" si="1"/>
        <v>-175.16776299999998</v>
      </c>
      <c r="H20" s="73">
        <f t="shared" si="2"/>
        <v>-0.3495192147863668</v>
      </c>
    </row>
    <row r="21" spans="1:8" ht="24.75" customHeight="1">
      <c r="A21" s="76" t="s">
        <v>64</v>
      </c>
      <c r="B21" s="77" t="s">
        <v>65</v>
      </c>
      <c r="C21" s="71">
        <v>20.039302</v>
      </c>
      <c r="D21" s="71">
        <f t="shared" si="3"/>
        <v>25.15</v>
      </c>
      <c r="E21" s="78">
        <v>25.15</v>
      </c>
      <c r="F21" s="79">
        <v>0</v>
      </c>
      <c r="G21" s="72">
        <f t="shared" si="1"/>
        <v>5.110697999999999</v>
      </c>
      <c r="H21" s="73">
        <f t="shared" si="2"/>
        <v>0.2550337332108673</v>
      </c>
    </row>
    <row r="22" spans="1:8" ht="24.75" customHeight="1">
      <c r="A22" s="76" t="s">
        <v>66</v>
      </c>
      <c r="B22" s="77" t="s">
        <v>67</v>
      </c>
      <c r="C22" s="71">
        <v>19.588723</v>
      </c>
      <c r="D22" s="71">
        <f t="shared" si="3"/>
        <v>12.58</v>
      </c>
      <c r="E22" s="78">
        <v>12.58</v>
      </c>
      <c r="F22" s="79">
        <v>0</v>
      </c>
      <c r="G22" s="72">
        <f t="shared" si="1"/>
        <v>-7.008723000000002</v>
      </c>
      <c r="H22" s="73">
        <f t="shared" si="2"/>
        <v>-0.3577937673629874</v>
      </c>
    </row>
    <row r="23" spans="1:8" ht="14.25">
      <c r="A23" s="76" t="s">
        <v>68</v>
      </c>
      <c r="B23" s="77" t="s">
        <v>69</v>
      </c>
      <c r="C23" s="71">
        <v>9.790693</v>
      </c>
      <c r="D23" s="71">
        <f t="shared" si="3"/>
        <v>12.58</v>
      </c>
      <c r="E23" s="78">
        <v>12.58</v>
      </c>
      <c r="F23" s="79">
        <v>0</v>
      </c>
      <c r="G23" s="72">
        <f t="shared" si="1"/>
        <v>2.789307000000001</v>
      </c>
      <c r="H23" s="73">
        <f t="shared" si="2"/>
        <v>0.2848937250917786</v>
      </c>
    </row>
    <row r="24" spans="1:8" ht="14.25">
      <c r="A24" s="76" t="s">
        <v>70</v>
      </c>
      <c r="B24" s="77" t="s">
        <v>71</v>
      </c>
      <c r="C24" s="71">
        <v>4.887265</v>
      </c>
      <c r="D24" s="71">
        <f t="shared" si="3"/>
        <v>7.86</v>
      </c>
      <c r="E24" s="78">
        <v>7.86</v>
      </c>
      <c r="F24" s="79">
        <v>0</v>
      </c>
      <c r="G24" s="72">
        <f t="shared" si="1"/>
        <v>2.972735</v>
      </c>
      <c r="H24" s="73">
        <f t="shared" si="2"/>
        <v>0.6082614713955556</v>
      </c>
    </row>
    <row r="25" spans="1:8" ht="14.25">
      <c r="A25" s="76" t="s">
        <v>72</v>
      </c>
      <c r="B25" s="77" t="s">
        <v>73</v>
      </c>
      <c r="C25" s="71">
        <v>20.50263324386858</v>
      </c>
      <c r="D25" s="71">
        <f t="shared" si="3"/>
        <v>21.88</v>
      </c>
      <c r="E25" s="78">
        <v>21.88</v>
      </c>
      <c r="F25" s="79">
        <v>0</v>
      </c>
      <c r="G25" s="72">
        <f t="shared" si="1"/>
        <v>1.3773667561314191</v>
      </c>
      <c r="H25" s="73">
        <f t="shared" si="2"/>
        <v>0.06717999291838905</v>
      </c>
    </row>
    <row r="26" spans="1:8" ht="14.25">
      <c r="A26" s="76" t="s">
        <v>74</v>
      </c>
      <c r="B26" s="77" t="s">
        <v>75</v>
      </c>
      <c r="C26" s="71">
        <v>10.417485825825004</v>
      </c>
      <c r="D26" s="71">
        <f t="shared" si="3"/>
        <v>13.06</v>
      </c>
      <c r="E26" s="78">
        <v>13.06</v>
      </c>
      <c r="F26" s="79">
        <v>0</v>
      </c>
      <c r="G26" s="72">
        <f t="shared" si="1"/>
        <v>2.6425141741749965</v>
      </c>
      <c r="H26" s="73">
        <f t="shared" si="2"/>
        <v>0.25366141297012273</v>
      </c>
    </row>
    <row r="27" spans="1:8" ht="21">
      <c r="A27" s="82"/>
      <c r="B27" s="75" t="s">
        <v>79</v>
      </c>
      <c r="C27" s="71">
        <f>SUM(C28:C35)</f>
        <v>631.8652762083949</v>
      </c>
      <c r="D27" s="83">
        <f t="shared" si="3"/>
        <v>301.07</v>
      </c>
      <c r="E27" s="83">
        <f>SUM(E28:E35)</f>
        <v>136.07</v>
      </c>
      <c r="F27" s="83">
        <f>SUM(F28:F35)</f>
        <v>165</v>
      </c>
      <c r="G27" s="72">
        <f t="shared" si="1"/>
        <v>-330.7952762083949</v>
      </c>
      <c r="H27" s="73">
        <f t="shared" si="2"/>
        <v>-0.523521846608478</v>
      </c>
    </row>
    <row r="28" spans="1:8" ht="14.25">
      <c r="A28" s="76" t="s">
        <v>80</v>
      </c>
      <c r="B28" s="77" t="s">
        <v>59</v>
      </c>
      <c r="C28" s="71">
        <v>102.532049</v>
      </c>
      <c r="D28" s="83">
        <f aca="true" t="shared" si="4" ref="D28:D39">E28+F28</f>
        <v>100.13</v>
      </c>
      <c r="E28" s="80">
        <v>100.13</v>
      </c>
      <c r="F28" s="79"/>
      <c r="G28" s="72">
        <f t="shared" si="1"/>
        <v>-2.402049000000005</v>
      </c>
      <c r="H28" s="73">
        <f t="shared" si="2"/>
        <v>-0.023427299302289425</v>
      </c>
    </row>
    <row r="29" spans="1:8" ht="21">
      <c r="A29" s="76" t="s">
        <v>81</v>
      </c>
      <c r="B29" s="77" t="s">
        <v>61</v>
      </c>
      <c r="C29" s="71">
        <v>494.29628499999995</v>
      </c>
      <c r="D29" s="83">
        <f t="shared" si="4"/>
        <v>165</v>
      </c>
      <c r="E29" s="78"/>
      <c r="F29" s="79">
        <v>165</v>
      </c>
      <c r="G29" s="72">
        <f t="shared" si="1"/>
        <v>-329.29628499999995</v>
      </c>
      <c r="H29" s="73">
        <f t="shared" si="2"/>
        <v>-0.6661921098597777</v>
      </c>
    </row>
    <row r="30" spans="1:8" ht="21">
      <c r="A30" s="76" t="s">
        <v>64</v>
      </c>
      <c r="B30" s="77" t="s">
        <v>65</v>
      </c>
      <c r="C30" s="71">
        <v>12.126555</v>
      </c>
      <c r="D30" s="83">
        <f t="shared" si="4"/>
        <v>9.72</v>
      </c>
      <c r="E30" s="80">
        <v>9.72</v>
      </c>
      <c r="F30" s="79">
        <v>0</v>
      </c>
      <c r="G30" s="72">
        <f t="shared" si="1"/>
        <v>-2.406554999999999</v>
      </c>
      <c r="H30" s="73">
        <f t="shared" si="2"/>
        <v>-0.19845331176084216</v>
      </c>
    </row>
    <row r="31" spans="1:8" ht="21">
      <c r="A31" s="76" t="s">
        <v>66</v>
      </c>
      <c r="B31" s="77" t="s">
        <v>67</v>
      </c>
      <c r="C31" s="71">
        <v>6.583359</v>
      </c>
      <c r="D31" s="83">
        <f t="shared" si="4"/>
        <v>4.86</v>
      </c>
      <c r="E31" s="80">
        <v>4.86</v>
      </c>
      <c r="F31" s="79">
        <v>0</v>
      </c>
      <c r="G31" s="72">
        <f t="shared" si="1"/>
        <v>-1.7233589999999994</v>
      </c>
      <c r="H31" s="73">
        <f t="shared" si="2"/>
        <v>-0.261775030041655</v>
      </c>
    </row>
    <row r="32" spans="1:8" ht="14.25">
      <c r="A32" s="76" t="s">
        <v>68</v>
      </c>
      <c r="B32" s="77" t="s">
        <v>69</v>
      </c>
      <c r="C32" s="71">
        <v>1.7771279999999998</v>
      </c>
      <c r="D32" s="83">
        <f t="shared" si="4"/>
        <v>4.86</v>
      </c>
      <c r="E32" s="80">
        <v>4.86</v>
      </c>
      <c r="F32" s="79">
        <v>0</v>
      </c>
      <c r="G32" s="72">
        <f t="shared" si="1"/>
        <v>3.0828720000000005</v>
      </c>
      <c r="H32" s="73">
        <f t="shared" si="2"/>
        <v>1.7347495509608766</v>
      </c>
    </row>
    <row r="33" spans="1:8" ht="14.25">
      <c r="A33" s="76" t="s">
        <v>70</v>
      </c>
      <c r="B33" s="77" t="s">
        <v>71</v>
      </c>
      <c r="C33" s="71">
        <v>2.638599</v>
      </c>
      <c r="D33" s="83">
        <f t="shared" si="4"/>
        <v>3.04</v>
      </c>
      <c r="E33" s="80">
        <v>3.04</v>
      </c>
      <c r="F33" s="79">
        <v>0</v>
      </c>
      <c r="G33" s="72">
        <f t="shared" si="1"/>
        <v>0.4014009999999999</v>
      </c>
      <c r="H33" s="73">
        <f t="shared" si="2"/>
        <v>0.15212656413498218</v>
      </c>
    </row>
    <row r="34" spans="1:8" ht="14.25">
      <c r="A34" s="76" t="s">
        <v>72</v>
      </c>
      <c r="B34" s="77" t="s">
        <v>73</v>
      </c>
      <c r="C34" s="71">
        <v>7.918064484035169</v>
      </c>
      <c r="D34" s="83">
        <f t="shared" si="4"/>
        <v>8.45</v>
      </c>
      <c r="E34" s="80">
        <v>8.45</v>
      </c>
      <c r="F34" s="79">
        <v>0</v>
      </c>
      <c r="G34" s="72">
        <f t="shared" si="1"/>
        <v>0.5319355159648307</v>
      </c>
      <c r="H34" s="73">
        <f t="shared" si="2"/>
        <v>0.06717999291838908</v>
      </c>
    </row>
    <row r="35" spans="1:8" ht="14.25">
      <c r="A35" s="76" t="s">
        <v>74</v>
      </c>
      <c r="B35" s="77" t="s">
        <v>75</v>
      </c>
      <c r="C35" s="71">
        <v>3.993236724359852</v>
      </c>
      <c r="D35" s="83">
        <f t="shared" si="4"/>
        <v>5.01</v>
      </c>
      <c r="E35" s="80">
        <v>5.01</v>
      </c>
      <c r="F35" s="79">
        <v>0</v>
      </c>
      <c r="G35" s="72">
        <f t="shared" si="1"/>
        <v>1.0167632756401477</v>
      </c>
      <c r="H35" s="73">
        <f t="shared" si="2"/>
        <v>0.254621337482351</v>
      </c>
    </row>
    <row r="36" spans="1:8" ht="21">
      <c r="A36" s="82"/>
      <c r="B36" s="75" t="s">
        <v>82</v>
      </c>
      <c r="C36" s="71">
        <f>SUM(C37:C44)</f>
        <v>123.55021661168507</v>
      </c>
      <c r="D36" s="83">
        <f t="shared" si="4"/>
        <v>114.03999999999996</v>
      </c>
      <c r="E36" s="83">
        <f>SUM(E37:E44)</f>
        <v>81.53999999999996</v>
      </c>
      <c r="F36" s="83">
        <f>SUM(F37:F44)</f>
        <v>32.5</v>
      </c>
      <c r="G36" s="72">
        <f t="shared" si="1"/>
        <v>-9.51021661168511</v>
      </c>
      <c r="H36" s="73">
        <f t="shared" si="2"/>
        <v>-0.07697450374834597</v>
      </c>
    </row>
    <row r="37" spans="1:8" ht="14.25">
      <c r="A37" s="76" t="s">
        <v>83</v>
      </c>
      <c r="B37" s="77" t="s">
        <v>59</v>
      </c>
      <c r="C37" s="71">
        <v>59.725286999999994</v>
      </c>
      <c r="D37" s="83">
        <f t="shared" si="4"/>
        <v>59.58</v>
      </c>
      <c r="E37" s="80">
        <v>59.58</v>
      </c>
      <c r="F37" s="79">
        <v>0</v>
      </c>
      <c r="G37" s="72">
        <f t="shared" si="1"/>
        <v>-0.14528699999999617</v>
      </c>
      <c r="H37" s="73">
        <f t="shared" si="2"/>
        <v>-0.0024325877245260654</v>
      </c>
    </row>
    <row r="38" spans="1:8" ht="21">
      <c r="A38" s="76" t="s">
        <v>84</v>
      </c>
      <c r="B38" s="77" t="s">
        <v>61</v>
      </c>
      <c r="C38" s="71">
        <v>42.75</v>
      </c>
      <c r="D38" s="83">
        <f t="shared" si="4"/>
        <v>32.5</v>
      </c>
      <c r="E38" s="78">
        <v>0</v>
      </c>
      <c r="F38" s="79">
        <v>32.5</v>
      </c>
      <c r="G38" s="72">
        <f t="shared" si="1"/>
        <v>-10.25</v>
      </c>
      <c r="H38" s="73">
        <f t="shared" si="2"/>
        <v>-0.23976608187134502</v>
      </c>
    </row>
    <row r="39" spans="1:8" ht="21">
      <c r="A39" s="76" t="s">
        <v>64</v>
      </c>
      <c r="B39" s="77" t="s">
        <v>65</v>
      </c>
      <c r="C39" s="71">
        <v>6.3888</v>
      </c>
      <c r="D39" s="83">
        <f t="shared" si="4"/>
        <v>5.93</v>
      </c>
      <c r="E39" s="80">
        <v>5.93</v>
      </c>
      <c r="F39" s="79">
        <v>0</v>
      </c>
      <c r="G39" s="72">
        <f t="shared" si="1"/>
        <v>-0.4588000000000001</v>
      </c>
      <c r="H39" s="73">
        <f t="shared" si="2"/>
        <v>-0.07181317305284249</v>
      </c>
    </row>
    <row r="40" spans="1:8" ht="21">
      <c r="A40" s="76" t="s">
        <v>66</v>
      </c>
      <c r="B40" s="77" t="s">
        <v>67</v>
      </c>
      <c r="C40" s="71">
        <v>2.6754</v>
      </c>
      <c r="D40" s="83">
        <f aca="true" t="shared" si="5" ref="D40:D71">E40+F40</f>
        <v>2.96</v>
      </c>
      <c r="E40" s="80">
        <v>2.96</v>
      </c>
      <c r="F40" s="79">
        <v>0</v>
      </c>
      <c r="G40" s="72">
        <f aca="true" t="shared" si="6" ref="G40:G71">D40-C40</f>
        <v>0.2846000000000002</v>
      </c>
      <c r="H40" s="73">
        <f aca="true" t="shared" si="7" ref="H40:H71">G40/C40</f>
        <v>0.10637661658069829</v>
      </c>
    </row>
    <row r="41" spans="1:8" ht="14.25">
      <c r="A41" s="76" t="s">
        <v>68</v>
      </c>
      <c r="B41" s="77" t="s">
        <v>69</v>
      </c>
      <c r="C41" s="71">
        <v>2.968162</v>
      </c>
      <c r="D41" s="83">
        <f t="shared" si="5"/>
        <v>2.96</v>
      </c>
      <c r="E41" s="80">
        <v>2.96</v>
      </c>
      <c r="F41" s="79">
        <v>0</v>
      </c>
      <c r="G41" s="72">
        <f t="shared" si="6"/>
        <v>-0.008162000000000003</v>
      </c>
      <c r="H41" s="73">
        <f t="shared" si="7"/>
        <v>-0.0027498499071142352</v>
      </c>
    </row>
    <row r="42" spans="1:8" ht="14.25">
      <c r="A42" s="76" t="s">
        <v>70</v>
      </c>
      <c r="B42" s="77" t="s">
        <v>71</v>
      </c>
      <c r="C42" s="71">
        <v>1.7445</v>
      </c>
      <c r="D42" s="83">
        <f t="shared" si="5"/>
        <v>1.85</v>
      </c>
      <c r="E42" s="80">
        <v>1.85</v>
      </c>
      <c r="F42" s="79">
        <v>0</v>
      </c>
      <c r="G42" s="72">
        <f t="shared" si="6"/>
        <v>0.10550000000000015</v>
      </c>
      <c r="H42" s="73">
        <f t="shared" si="7"/>
        <v>0.06047578102608206</v>
      </c>
    </row>
    <row r="43" spans="1:8" ht="14.25">
      <c r="A43" s="76" t="s">
        <v>72</v>
      </c>
      <c r="B43" s="77" t="s">
        <v>73</v>
      </c>
      <c r="C43" s="71">
        <v>4.835173105043961</v>
      </c>
      <c r="D43" s="83">
        <f t="shared" si="5"/>
        <v>5.16</v>
      </c>
      <c r="E43" s="80">
        <v>5.16</v>
      </c>
      <c r="F43" s="79">
        <v>0</v>
      </c>
      <c r="G43" s="72">
        <f t="shared" si="6"/>
        <v>0.3248268949560389</v>
      </c>
      <c r="H43" s="73">
        <f t="shared" si="7"/>
        <v>0.06717999291838912</v>
      </c>
    </row>
    <row r="44" spans="1:8" ht="14.25">
      <c r="A44" s="76" t="s">
        <v>74</v>
      </c>
      <c r="B44" s="77" t="s">
        <v>75</v>
      </c>
      <c r="C44" s="71">
        <v>2.4628945066411063</v>
      </c>
      <c r="D44" s="83">
        <f t="shared" si="5"/>
        <v>3.1</v>
      </c>
      <c r="E44" s="80">
        <v>3.1</v>
      </c>
      <c r="F44" s="79">
        <v>0</v>
      </c>
      <c r="G44" s="72">
        <f t="shared" si="6"/>
        <v>0.6371054933588938</v>
      </c>
      <c r="H44" s="73">
        <f t="shared" si="7"/>
        <v>0.2586816007104493</v>
      </c>
    </row>
    <row r="45" spans="1:8" ht="21">
      <c r="A45" s="82"/>
      <c r="B45" s="75" t="s">
        <v>85</v>
      </c>
      <c r="C45" s="71">
        <f>SUM(C46:C54)</f>
        <v>667.330226254267</v>
      </c>
      <c r="D45" s="83">
        <f t="shared" si="5"/>
        <v>555.65</v>
      </c>
      <c r="E45" s="83">
        <f>SUM(E46:E54)</f>
        <v>32.24</v>
      </c>
      <c r="F45" s="83">
        <f>SUM(F46:F54)</f>
        <v>523.41</v>
      </c>
      <c r="G45" s="72">
        <f t="shared" si="6"/>
        <v>-111.68022625426704</v>
      </c>
      <c r="H45" s="73">
        <f t="shared" si="7"/>
        <v>-0.16735376558788526</v>
      </c>
    </row>
    <row r="46" spans="1:8" ht="14.25">
      <c r="A46" s="76" t="s">
        <v>83</v>
      </c>
      <c r="B46" s="77" t="s">
        <v>59</v>
      </c>
      <c r="C46" s="71">
        <v>29.002567999999997</v>
      </c>
      <c r="D46" s="83">
        <f t="shared" si="5"/>
        <v>24.06</v>
      </c>
      <c r="E46" s="84">
        <v>24.06</v>
      </c>
      <c r="F46" s="79"/>
      <c r="G46" s="72">
        <f t="shared" si="6"/>
        <v>-4.942567999999998</v>
      </c>
      <c r="H46" s="73">
        <f t="shared" si="7"/>
        <v>-0.1704182884770755</v>
      </c>
    </row>
    <row r="47" spans="1:8" ht="21">
      <c r="A47" s="76" t="s">
        <v>84</v>
      </c>
      <c r="B47" s="77" t="s">
        <v>61</v>
      </c>
      <c r="C47" s="71">
        <v>41.23169999999993</v>
      </c>
      <c r="D47" s="83">
        <f t="shared" si="5"/>
        <v>82.6</v>
      </c>
      <c r="E47" s="78"/>
      <c r="F47" s="79">
        <v>82.6</v>
      </c>
      <c r="G47" s="72">
        <f t="shared" si="6"/>
        <v>41.36830000000006</v>
      </c>
      <c r="H47" s="73">
        <f t="shared" si="7"/>
        <v>1.0033129849120974</v>
      </c>
    </row>
    <row r="48" spans="1:8" ht="21">
      <c r="A48" s="76" t="s">
        <v>86</v>
      </c>
      <c r="B48" s="77" t="s">
        <v>87</v>
      </c>
      <c r="C48" s="71">
        <v>586.86</v>
      </c>
      <c r="D48" s="83">
        <f t="shared" si="5"/>
        <v>440.81</v>
      </c>
      <c r="E48" s="78"/>
      <c r="F48" s="79">
        <v>440.81</v>
      </c>
      <c r="G48" s="72">
        <f t="shared" si="6"/>
        <v>-146.05</v>
      </c>
      <c r="H48" s="73">
        <f t="shared" si="7"/>
        <v>-0.24886685069692943</v>
      </c>
    </row>
    <row r="49" spans="1:8" ht="21">
      <c r="A49" s="76" t="s">
        <v>64</v>
      </c>
      <c r="B49" s="77" t="s">
        <v>65</v>
      </c>
      <c r="C49" s="71">
        <v>2.1494560000000003</v>
      </c>
      <c r="D49" s="83">
        <f t="shared" si="5"/>
        <v>2.22</v>
      </c>
      <c r="E49" s="78">
        <v>2.22</v>
      </c>
      <c r="F49" s="79">
        <v>0</v>
      </c>
      <c r="G49" s="72">
        <f t="shared" si="6"/>
        <v>0.07054399999999994</v>
      </c>
      <c r="H49" s="73">
        <f t="shared" si="7"/>
        <v>0.03281946687906146</v>
      </c>
    </row>
    <row r="50" spans="1:8" ht="21">
      <c r="A50" s="76" t="s">
        <v>66</v>
      </c>
      <c r="B50" s="77" t="s">
        <v>67</v>
      </c>
      <c r="C50" s="71">
        <v>3.107393</v>
      </c>
      <c r="D50" s="83">
        <f t="shared" si="5"/>
        <v>1.11</v>
      </c>
      <c r="E50" s="78">
        <v>1.11</v>
      </c>
      <c r="F50" s="79">
        <v>0</v>
      </c>
      <c r="G50" s="72">
        <f t="shared" si="6"/>
        <v>-1.997393</v>
      </c>
      <c r="H50" s="73">
        <f t="shared" si="7"/>
        <v>-0.6427873783586434</v>
      </c>
    </row>
    <row r="51" spans="1:8" ht="14.25">
      <c r="A51" s="76" t="s">
        <v>68</v>
      </c>
      <c r="B51" s="77" t="s">
        <v>69</v>
      </c>
      <c r="C51" s="71">
        <v>1.551505</v>
      </c>
      <c r="D51" s="83">
        <f t="shared" si="5"/>
        <v>1.11</v>
      </c>
      <c r="E51" s="78">
        <v>1.11</v>
      </c>
      <c r="F51" s="79">
        <v>0</v>
      </c>
      <c r="G51" s="72">
        <f t="shared" si="6"/>
        <v>-0.4415049999999998</v>
      </c>
      <c r="H51" s="73">
        <f t="shared" si="7"/>
        <v>-0.2845656314352837</v>
      </c>
    </row>
    <row r="52" spans="1:8" ht="14.25">
      <c r="A52" s="76" t="s">
        <v>70</v>
      </c>
      <c r="B52" s="77" t="s">
        <v>71</v>
      </c>
      <c r="C52" s="71">
        <v>0.725</v>
      </c>
      <c r="D52" s="83">
        <f t="shared" si="5"/>
        <v>0.69</v>
      </c>
      <c r="E52" s="78">
        <v>0.69</v>
      </c>
      <c r="F52" s="79">
        <v>0</v>
      </c>
      <c r="G52" s="72">
        <f t="shared" si="6"/>
        <v>-0.03500000000000003</v>
      </c>
      <c r="H52" s="73">
        <f t="shared" si="7"/>
        <v>-0.04827586206896556</v>
      </c>
    </row>
    <row r="53" spans="1:8" ht="14.25">
      <c r="A53" s="76" t="s">
        <v>72</v>
      </c>
      <c r="B53" s="77" t="s">
        <v>73</v>
      </c>
      <c r="C53" s="71">
        <v>1.817875159648311</v>
      </c>
      <c r="D53" s="83">
        <f t="shared" si="5"/>
        <v>1.94</v>
      </c>
      <c r="E53" s="78">
        <v>1.94</v>
      </c>
      <c r="F53" s="79">
        <v>0</v>
      </c>
      <c r="G53" s="72">
        <f t="shared" si="6"/>
        <v>0.12212484035168902</v>
      </c>
      <c r="H53" s="73">
        <f t="shared" si="7"/>
        <v>0.06717999291838912</v>
      </c>
    </row>
    <row r="54" spans="1:8" ht="14.25">
      <c r="A54" s="76" t="s">
        <v>74</v>
      </c>
      <c r="B54" s="77" t="s">
        <v>75</v>
      </c>
      <c r="C54" s="71">
        <v>0.8847290946186499</v>
      </c>
      <c r="D54" s="83">
        <f t="shared" si="5"/>
        <v>1.11</v>
      </c>
      <c r="E54" s="78">
        <v>1.11</v>
      </c>
      <c r="F54" s="79">
        <v>0</v>
      </c>
      <c r="G54" s="72">
        <f t="shared" si="6"/>
        <v>0.2252709053813502</v>
      </c>
      <c r="H54" s="73">
        <f t="shared" si="7"/>
        <v>0.2546213374823511</v>
      </c>
    </row>
    <row r="55" spans="1:8" ht="21">
      <c r="A55" s="82"/>
      <c r="B55" s="75" t="s">
        <v>88</v>
      </c>
      <c r="C55" s="71">
        <f>SUM(C56:C63)</f>
        <v>530.8552837731953</v>
      </c>
      <c r="D55" s="83">
        <f t="shared" si="5"/>
        <v>274.1</v>
      </c>
      <c r="E55" s="83">
        <f>SUM(E56:E63)</f>
        <v>193.1</v>
      </c>
      <c r="F55" s="83">
        <v>81</v>
      </c>
      <c r="G55" s="72">
        <f t="shared" si="6"/>
        <v>-256.7552837731953</v>
      </c>
      <c r="H55" s="73">
        <f t="shared" si="7"/>
        <v>-0.4836634231993298</v>
      </c>
    </row>
    <row r="56" spans="1:8" ht="14.25">
      <c r="A56" s="76" t="s">
        <v>89</v>
      </c>
      <c r="B56" s="77" t="s">
        <v>59</v>
      </c>
      <c r="C56" s="71">
        <v>119.738366</v>
      </c>
      <c r="D56" s="83">
        <f t="shared" si="5"/>
        <v>141.75</v>
      </c>
      <c r="E56" s="78">
        <v>141.75</v>
      </c>
      <c r="F56" s="79">
        <v>0</v>
      </c>
      <c r="G56" s="72">
        <f t="shared" si="6"/>
        <v>22.011634</v>
      </c>
      <c r="H56" s="73">
        <f t="shared" si="7"/>
        <v>0.1838310871888798</v>
      </c>
    </row>
    <row r="57" spans="1:8" ht="21">
      <c r="A57" s="76" t="s">
        <v>90</v>
      </c>
      <c r="B57" s="77" t="s">
        <v>61</v>
      </c>
      <c r="C57" s="71">
        <v>366.478862</v>
      </c>
      <c r="D57" s="83">
        <f t="shared" si="5"/>
        <v>81</v>
      </c>
      <c r="E57" s="78"/>
      <c r="F57" s="79">
        <v>81</v>
      </c>
      <c r="G57" s="72">
        <f t="shared" si="6"/>
        <v>-285.478862</v>
      </c>
      <c r="H57" s="73">
        <f t="shared" si="7"/>
        <v>-0.7789777026757958</v>
      </c>
    </row>
    <row r="58" spans="1:8" ht="21">
      <c r="A58" s="76" t="s">
        <v>64</v>
      </c>
      <c r="B58" s="77" t="s">
        <v>65</v>
      </c>
      <c r="C58" s="71">
        <v>8.442269</v>
      </c>
      <c r="D58" s="83">
        <f t="shared" si="5"/>
        <v>13.87</v>
      </c>
      <c r="E58" s="78">
        <v>13.87</v>
      </c>
      <c r="F58" s="79">
        <v>0</v>
      </c>
      <c r="G58" s="72">
        <f t="shared" si="6"/>
        <v>5.427731</v>
      </c>
      <c r="H58" s="73">
        <f t="shared" si="7"/>
        <v>0.6429232472928782</v>
      </c>
    </row>
    <row r="59" spans="1:8" ht="21">
      <c r="A59" s="76" t="s">
        <v>66</v>
      </c>
      <c r="B59" s="77" t="s">
        <v>67</v>
      </c>
      <c r="C59" s="71">
        <v>4.7552</v>
      </c>
      <c r="D59" s="83">
        <f t="shared" si="5"/>
        <v>6.94</v>
      </c>
      <c r="E59" s="78">
        <v>6.94</v>
      </c>
      <c r="F59" s="79">
        <v>0</v>
      </c>
      <c r="G59" s="72">
        <f t="shared" si="6"/>
        <v>2.1848</v>
      </c>
      <c r="H59" s="73">
        <f t="shared" si="7"/>
        <v>0.4594549125168237</v>
      </c>
    </row>
    <row r="60" spans="1:8" ht="14.25">
      <c r="A60" s="76" t="s">
        <v>68</v>
      </c>
      <c r="B60" s="77" t="s">
        <v>69</v>
      </c>
      <c r="C60" s="71">
        <v>6.727208</v>
      </c>
      <c r="D60" s="83">
        <f t="shared" si="5"/>
        <v>6.94</v>
      </c>
      <c r="E60" s="78">
        <v>6.94</v>
      </c>
      <c r="F60" s="79">
        <v>0</v>
      </c>
      <c r="G60" s="72">
        <f t="shared" si="6"/>
        <v>0.21279200000000031</v>
      </c>
      <c r="H60" s="73">
        <f t="shared" si="7"/>
        <v>0.03163154759002551</v>
      </c>
    </row>
    <row r="61" spans="1:8" ht="14.25">
      <c r="A61" s="76" t="s">
        <v>70</v>
      </c>
      <c r="B61" s="77" t="s">
        <v>71</v>
      </c>
      <c r="C61" s="71">
        <v>7.6522429999999995</v>
      </c>
      <c r="D61" s="83">
        <f t="shared" si="5"/>
        <v>4.34</v>
      </c>
      <c r="E61" s="78">
        <v>4.34</v>
      </c>
      <c r="F61" s="79">
        <v>0</v>
      </c>
      <c r="G61" s="72">
        <f t="shared" si="6"/>
        <v>-3.3122429999999996</v>
      </c>
      <c r="H61" s="73">
        <f t="shared" si="7"/>
        <v>-0.43284602958897145</v>
      </c>
    </row>
    <row r="62" spans="1:8" ht="14.25">
      <c r="A62" s="76" t="s">
        <v>72</v>
      </c>
      <c r="B62" s="77" t="s">
        <v>73</v>
      </c>
      <c r="C62" s="71">
        <v>11.338293521517816</v>
      </c>
      <c r="D62" s="83">
        <f t="shared" si="5"/>
        <v>12.1</v>
      </c>
      <c r="E62" s="78">
        <v>12.1</v>
      </c>
      <c r="F62" s="79">
        <v>0</v>
      </c>
      <c r="G62" s="72">
        <f t="shared" si="6"/>
        <v>0.7617064784821839</v>
      </c>
      <c r="H62" s="73">
        <f t="shared" si="7"/>
        <v>0.0671799929183891</v>
      </c>
    </row>
    <row r="63" spans="1:8" ht="14.25">
      <c r="A63" s="76" t="s">
        <v>74</v>
      </c>
      <c r="B63" s="77" t="s">
        <v>75</v>
      </c>
      <c r="C63" s="71">
        <v>5.722842251677393</v>
      </c>
      <c r="D63" s="83">
        <f t="shared" si="5"/>
        <v>7.16</v>
      </c>
      <c r="E63" s="78">
        <v>7.16</v>
      </c>
      <c r="F63" s="79">
        <v>0</v>
      </c>
      <c r="G63" s="72">
        <f t="shared" si="6"/>
        <v>1.4371577483226075</v>
      </c>
      <c r="H63" s="73">
        <f t="shared" si="7"/>
        <v>0.25112657052557574</v>
      </c>
    </row>
    <row r="64" spans="1:8" ht="21">
      <c r="A64" s="82"/>
      <c r="B64" s="75" t="s">
        <v>91</v>
      </c>
      <c r="C64" s="71">
        <f>SUM(C65:C72)</f>
        <v>91.86863818280159</v>
      </c>
      <c r="D64" s="83">
        <f t="shared" si="5"/>
        <v>91.28</v>
      </c>
      <c r="E64" s="83">
        <f>SUM(E65:E72)</f>
        <v>75.28</v>
      </c>
      <c r="F64" s="83">
        <f>SUM(F65:F72)</f>
        <v>16</v>
      </c>
      <c r="G64" s="72">
        <f t="shared" si="6"/>
        <v>-0.5886381828015885</v>
      </c>
      <c r="H64" s="73">
        <f t="shared" si="7"/>
        <v>-0.00640738988239172</v>
      </c>
    </row>
    <row r="65" spans="1:8" ht="14.25">
      <c r="A65" s="76" t="s">
        <v>89</v>
      </c>
      <c r="B65" s="77" t="s">
        <v>59</v>
      </c>
      <c r="C65" s="71">
        <v>61.200117000000006</v>
      </c>
      <c r="D65" s="83">
        <f t="shared" si="5"/>
        <v>54.8</v>
      </c>
      <c r="E65" s="78">
        <v>54.8</v>
      </c>
      <c r="F65" s="79">
        <v>0</v>
      </c>
      <c r="G65" s="72">
        <f t="shared" si="6"/>
        <v>-6.400117000000009</v>
      </c>
      <c r="H65" s="73">
        <f t="shared" si="7"/>
        <v>-0.1045768752370197</v>
      </c>
    </row>
    <row r="66" spans="1:8" ht="21">
      <c r="A66" s="76" t="s">
        <v>90</v>
      </c>
      <c r="B66" s="77" t="s">
        <v>61</v>
      </c>
      <c r="C66" s="71">
        <v>9</v>
      </c>
      <c r="D66" s="83">
        <f t="shared" si="5"/>
        <v>16</v>
      </c>
      <c r="E66" s="78"/>
      <c r="F66" s="79">
        <v>16</v>
      </c>
      <c r="G66" s="72">
        <f t="shared" si="6"/>
        <v>7</v>
      </c>
      <c r="H66" s="73">
        <f t="shared" si="7"/>
        <v>0.7777777777777778</v>
      </c>
    </row>
    <row r="67" spans="1:8" ht="21">
      <c r="A67" s="76" t="s">
        <v>64</v>
      </c>
      <c r="B67" s="77" t="s">
        <v>65</v>
      </c>
      <c r="C67" s="71">
        <v>4.028802</v>
      </c>
      <c r="D67" s="83">
        <f t="shared" si="5"/>
        <v>5.51</v>
      </c>
      <c r="E67" s="78">
        <v>5.51</v>
      </c>
      <c r="F67" s="79">
        <v>0</v>
      </c>
      <c r="G67" s="72">
        <f t="shared" si="6"/>
        <v>1.481198</v>
      </c>
      <c r="H67" s="73">
        <f t="shared" si="7"/>
        <v>0.3676522201885325</v>
      </c>
    </row>
    <row r="68" spans="1:8" ht="21">
      <c r="A68" s="76" t="s">
        <v>66</v>
      </c>
      <c r="B68" s="77" t="s">
        <v>67</v>
      </c>
      <c r="C68" s="71">
        <v>6.407078</v>
      </c>
      <c r="D68" s="83">
        <f t="shared" si="5"/>
        <v>2.75</v>
      </c>
      <c r="E68" s="78">
        <v>2.75</v>
      </c>
      <c r="F68" s="79">
        <v>0</v>
      </c>
      <c r="G68" s="72">
        <f t="shared" si="6"/>
        <v>-3.6570780000000003</v>
      </c>
      <c r="H68" s="73">
        <f t="shared" si="7"/>
        <v>-0.5707871825502983</v>
      </c>
    </row>
    <row r="69" spans="1:8" ht="14.25">
      <c r="A69" s="76" t="s">
        <v>68</v>
      </c>
      <c r="B69" s="77" t="s">
        <v>69</v>
      </c>
      <c r="C69" s="71">
        <v>4.337818</v>
      </c>
      <c r="D69" s="83">
        <f t="shared" si="5"/>
        <v>2.75</v>
      </c>
      <c r="E69" s="78">
        <v>2.75</v>
      </c>
      <c r="F69" s="79">
        <v>0</v>
      </c>
      <c r="G69" s="72">
        <f t="shared" si="6"/>
        <v>-1.5878180000000004</v>
      </c>
      <c r="H69" s="73">
        <f t="shared" si="7"/>
        <v>-0.36604071447903075</v>
      </c>
    </row>
    <row r="70" spans="1:8" ht="14.25">
      <c r="A70" s="76" t="s">
        <v>70</v>
      </c>
      <c r="B70" s="77" t="s">
        <v>71</v>
      </c>
      <c r="C70" s="71">
        <v>1.491634</v>
      </c>
      <c r="D70" s="83">
        <f t="shared" si="5"/>
        <v>1.72</v>
      </c>
      <c r="E70" s="78">
        <v>1.72</v>
      </c>
      <c r="F70" s="79">
        <v>0</v>
      </c>
      <c r="G70" s="72">
        <f t="shared" si="6"/>
        <v>0.22836600000000007</v>
      </c>
      <c r="H70" s="73">
        <f t="shared" si="7"/>
        <v>0.15309787789766127</v>
      </c>
    </row>
    <row r="71" spans="1:8" ht="14.25">
      <c r="A71" s="76" t="s">
        <v>74</v>
      </c>
      <c r="B71" s="77" t="s">
        <v>75</v>
      </c>
      <c r="C71" s="71">
        <v>2.3831891828015883</v>
      </c>
      <c r="D71" s="83">
        <f t="shared" si="5"/>
        <v>3</v>
      </c>
      <c r="E71" s="78">
        <v>3</v>
      </c>
      <c r="F71" s="79">
        <v>0</v>
      </c>
      <c r="G71" s="72">
        <f t="shared" si="6"/>
        <v>0.6168108171984117</v>
      </c>
      <c r="H71" s="73">
        <f t="shared" si="7"/>
        <v>0.25881739546724186</v>
      </c>
    </row>
    <row r="72" spans="1:8" ht="14.25">
      <c r="A72" s="76" t="s">
        <v>92</v>
      </c>
      <c r="B72" s="77" t="s">
        <v>93</v>
      </c>
      <c r="C72" s="71">
        <v>3.02</v>
      </c>
      <c r="D72" s="83">
        <f aca="true" t="shared" si="8" ref="D72:D92">E72+F72</f>
        <v>4.75</v>
      </c>
      <c r="E72" s="78">
        <v>4.75</v>
      </c>
      <c r="F72" s="79">
        <v>0</v>
      </c>
      <c r="G72" s="72">
        <f aca="true" t="shared" si="9" ref="G72:G92">D72-C72</f>
        <v>1.73</v>
      </c>
      <c r="H72" s="73">
        <f aca="true" t="shared" si="10" ref="H72:H92">G72/C72</f>
        <v>0.5728476821192053</v>
      </c>
    </row>
    <row r="73" spans="1:8" ht="21">
      <c r="A73" s="82"/>
      <c r="B73" s="75" t="s">
        <v>94</v>
      </c>
      <c r="C73" s="71">
        <f>SUM(C74:C82)</f>
        <v>129.98800033161257</v>
      </c>
      <c r="D73" s="83">
        <f t="shared" si="8"/>
        <v>133.05</v>
      </c>
      <c r="E73" s="83">
        <f>SUM(E74:E82)</f>
        <v>107.75000000000001</v>
      </c>
      <c r="F73" s="83">
        <f>SUM(F74:F82)</f>
        <v>25.3</v>
      </c>
      <c r="G73" s="72">
        <f t="shared" si="9"/>
        <v>3.0619996683874433</v>
      </c>
      <c r="H73" s="73">
        <f t="shared" si="10"/>
        <v>0.02355601794454851</v>
      </c>
    </row>
    <row r="74" spans="1:8" ht="14.25">
      <c r="A74" s="76" t="s">
        <v>95</v>
      </c>
      <c r="B74" s="77" t="s">
        <v>59</v>
      </c>
      <c r="C74" s="71">
        <v>74.87049999999999</v>
      </c>
      <c r="D74" s="83">
        <f t="shared" si="8"/>
        <v>79.51</v>
      </c>
      <c r="E74" s="78">
        <v>79.51</v>
      </c>
      <c r="F74" s="79">
        <v>0</v>
      </c>
      <c r="G74" s="72">
        <f t="shared" si="9"/>
        <v>4.639500000000012</v>
      </c>
      <c r="H74" s="73">
        <f t="shared" si="10"/>
        <v>0.061966996347026036</v>
      </c>
    </row>
    <row r="75" spans="1:8" ht="21">
      <c r="A75" s="76" t="s">
        <v>96</v>
      </c>
      <c r="B75" s="77" t="s">
        <v>61</v>
      </c>
      <c r="C75" s="71">
        <v>25.1</v>
      </c>
      <c r="D75" s="83">
        <f t="shared" si="8"/>
        <v>22.3</v>
      </c>
      <c r="E75" s="78">
        <v>0</v>
      </c>
      <c r="F75" s="79">
        <v>22.3</v>
      </c>
      <c r="G75" s="72">
        <f t="shared" si="9"/>
        <v>-2.8000000000000007</v>
      </c>
      <c r="H75" s="73">
        <f t="shared" si="10"/>
        <v>-0.1115537848605578</v>
      </c>
    </row>
    <row r="76" spans="1:8" ht="21">
      <c r="A76" s="76" t="s">
        <v>97</v>
      </c>
      <c r="B76" s="77" t="s">
        <v>98</v>
      </c>
      <c r="C76" s="71">
        <v>0</v>
      </c>
      <c r="D76" s="83">
        <f t="shared" si="8"/>
        <v>3</v>
      </c>
      <c r="E76" s="78">
        <v>0</v>
      </c>
      <c r="F76" s="79">
        <v>3</v>
      </c>
      <c r="G76" s="72">
        <f t="shared" si="9"/>
        <v>3</v>
      </c>
      <c r="H76" s="73">
        <v>1</v>
      </c>
    </row>
    <row r="77" spans="1:8" ht="21">
      <c r="A77" s="76" t="s">
        <v>64</v>
      </c>
      <c r="B77" s="77" t="s">
        <v>65</v>
      </c>
      <c r="C77" s="71">
        <v>7.876389</v>
      </c>
      <c r="D77" s="83">
        <f t="shared" si="8"/>
        <v>7.61</v>
      </c>
      <c r="E77" s="78">
        <v>7.61</v>
      </c>
      <c r="F77" s="79">
        <v>0</v>
      </c>
      <c r="G77" s="72">
        <f t="shared" si="9"/>
        <v>-0.2663889999999993</v>
      </c>
      <c r="H77" s="73">
        <f t="shared" si="10"/>
        <v>-0.0338212091860876</v>
      </c>
    </row>
    <row r="78" spans="1:8" ht="21">
      <c r="A78" s="76" t="s">
        <v>66</v>
      </c>
      <c r="B78" s="77" t="s">
        <v>67</v>
      </c>
      <c r="C78" s="71">
        <v>7.077139</v>
      </c>
      <c r="D78" s="83">
        <f t="shared" si="8"/>
        <v>3.81</v>
      </c>
      <c r="E78" s="78">
        <v>3.81</v>
      </c>
      <c r="F78" s="79">
        <v>0</v>
      </c>
      <c r="G78" s="72">
        <f t="shared" si="9"/>
        <v>-3.267139</v>
      </c>
      <c r="H78" s="73">
        <f t="shared" si="10"/>
        <v>-0.4616468604050309</v>
      </c>
    </row>
    <row r="79" spans="1:8" ht="14.25">
      <c r="A79" s="76" t="s">
        <v>68</v>
      </c>
      <c r="B79" s="77" t="s">
        <v>69</v>
      </c>
      <c r="C79" s="71">
        <v>3.559817</v>
      </c>
      <c r="D79" s="83">
        <f t="shared" si="8"/>
        <v>3.81</v>
      </c>
      <c r="E79" s="78">
        <v>3.81</v>
      </c>
      <c r="F79" s="79">
        <v>0</v>
      </c>
      <c r="G79" s="72">
        <f t="shared" si="9"/>
        <v>0.25018300000000027</v>
      </c>
      <c r="H79" s="73">
        <f t="shared" si="10"/>
        <v>0.07027973628981497</v>
      </c>
    </row>
    <row r="80" spans="1:8" ht="14.25">
      <c r="A80" s="76" t="s">
        <v>70</v>
      </c>
      <c r="B80" s="77" t="s">
        <v>71</v>
      </c>
      <c r="C80" s="71">
        <v>2.108907</v>
      </c>
      <c r="D80" s="83">
        <f t="shared" si="8"/>
        <v>2.38</v>
      </c>
      <c r="E80" s="78">
        <v>2.38</v>
      </c>
      <c r="F80" s="79">
        <v>0</v>
      </c>
      <c r="G80" s="72">
        <f t="shared" si="9"/>
        <v>0.27109300000000003</v>
      </c>
      <c r="H80" s="73">
        <f t="shared" si="10"/>
        <v>0.12854668318707277</v>
      </c>
    </row>
    <row r="81" spans="1:8" ht="14.25">
      <c r="A81" s="76" t="s">
        <v>72</v>
      </c>
      <c r="B81" s="77" t="s">
        <v>73</v>
      </c>
      <c r="C81" s="71">
        <v>6.175153248496066</v>
      </c>
      <c r="D81" s="83">
        <f t="shared" si="8"/>
        <v>6.59</v>
      </c>
      <c r="E81" s="78">
        <v>6.59</v>
      </c>
      <c r="F81" s="79">
        <v>0</v>
      </c>
      <c r="G81" s="72">
        <f t="shared" si="9"/>
        <v>0.4148467515039336</v>
      </c>
      <c r="H81" s="73">
        <f t="shared" si="10"/>
        <v>0.06717999291838916</v>
      </c>
    </row>
    <row r="82" spans="1:8" ht="14.25">
      <c r="A82" s="76" t="s">
        <v>74</v>
      </c>
      <c r="B82" s="77" t="s">
        <v>75</v>
      </c>
      <c r="C82" s="71">
        <v>3.2200950831165276</v>
      </c>
      <c r="D82" s="83">
        <f t="shared" si="8"/>
        <v>4.04</v>
      </c>
      <c r="E82" s="78">
        <v>4.04</v>
      </c>
      <c r="F82" s="79">
        <v>0</v>
      </c>
      <c r="G82" s="72">
        <f t="shared" si="9"/>
        <v>0.8199049168834724</v>
      </c>
      <c r="H82" s="73">
        <f t="shared" si="10"/>
        <v>0.254621337482351</v>
      </c>
    </row>
    <row r="83" spans="1:8" ht="21">
      <c r="A83" s="82"/>
      <c r="B83" s="75" t="s">
        <v>99</v>
      </c>
      <c r="C83" s="71">
        <f>SUM(C84:C92)</f>
        <v>1755.7264341726052</v>
      </c>
      <c r="D83" s="83">
        <f t="shared" si="8"/>
        <v>203.60999999999999</v>
      </c>
      <c r="E83" s="83">
        <f>SUM(E84:E92)</f>
        <v>146.60999999999999</v>
      </c>
      <c r="F83" s="83">
        <f>SUM(F84:F92)</f>
        <v>57</v>
      </c>
      <c r="G83" s="72">
        <f t="shared" si="9"/>
        <v>-1552.1164341726053</v>
      </c>
      <c r="H83" s="73">
        <f t="shared" si="10"/>
        <v>-0.8840309082115335</v>
      </c>
    </row>
    <row r="84" spans="1:8" ht="14.25">
      <c r="A84" s="76" t="s">
        <v>58</v>
      </c>
      <c r="B84" s="77" t="s">
        <v>59</v>
      </c>
      <c r="C84" s="71">
        <v>122.10066200000001</v>
      </c>
      <c r="D84" s="83">
        <f t="shared" si="8"/>
        <v>109.02</v>
      </c>
      <c r="E84" s="78">
        <v>109.02</v>
      </c>
      <c r="F84" s="79">
        <v>0</v>
      </c>
      <c r="G84" s="72">
        <f t="shared" si="9"/>
        <v>-13.080662000000018</v>
      </c>
      <c r="H84" s="73">
        <f t="shared" si="10"/>
        <v>-0.10713014807405398</v>
      </c>
    </row>
    <row r="85" spans="1:8" ht="21">
      <c r="A85" s="76" t="s">
        <v>60</v>
      </c>
      <c r="B85" s="77" t="s">
        <v>61</v>
      </c>
      <c r="C85" s="71">
        <v>1583.308661</v>
      </c>
      <c r="D85" s="83">
        <f t="shared" si="8"/>
        <v>50</v>
      </c>
      <c r="E85" s="78">
        <v>0</v>
      </c>
      <c r="F85" s="79">
        <v>50</v>
      </c>
      <c r="G85" s="72">
        <f t="shared" si="9"/>
        <v>-1533.308661</v>
      </c>
      <c r="H85" s="73">
        <f t="shared" si="10"/>
        <v>-0.9684205605441326</v>
      </c>
    </row>
    <row r="86" spans="1:8" ht="21">
      <c r="A86" s="76" t="s">
        <v>100</v>
      </c>
      <c r="B86" s="77" t="s">
        <v>61</v>
      </c>
      <c r="C86" s="71">
        <v>7</v>
      </c>
      <c r="D86" s="83">
        <f t="shared" si="8"/>
        <v>7</v>
      </c>
      <c r="E86" s="78">
        <v>0</v>
      </c>
      <c r="F86" s="79">
        <v>7</v>
      </c>
      <c r="G86" s="72">
        <f t="shared" si="9"/>
        <v>0</v>
      </c>
      <c r="H86" s="73">
        <f t="shared" si="10"/>
        <v>0</v>
      </c>
    </row>
    <row r="87" spans="1:8" ht="21">
      <c r="A87" s="76" t="s">
        <v>64</v>
      </c>
      <c r="B87" s="77" t="s">
        <v>65</v>
      </c>
      <c r="C87" s="71">
        <v>11.762486</v>
      </c>
      <c r="D87" s="83">
        <f t="shared" si="8"/>
        <v>10.42</v>
      </c>
      <c r="E87" s="78">
        <v>10.42</v>
      </c>
      <c r="F87" s="79">
        <v>0</v>
      </c>
      <c r="G87" s="72">
        <f t="shared" si="9"/>
        <v>-1.342486000000001</v>
      </c>
      <c r="H87" s="73">
        <f t="shared" si="10"/>
        <v>-0.11413284572666024</v>
      </c>
    </row>
    <row r="88" spans="1:8" ht="21">
      <c r="A88" s="76" t="s">
        <v>66</v>
      </c>
      <c r="B88" s="77" t="s">
        <v>67</v>
      </c>
      <c r="C88" s="71">
        <v>10.128865</v>
      </c>
      <c r="D88" s="83">
        <f t="shared" si="8"/>
        <v>5.21</v>
      </c>
      <c r="E88" s="78">
        <v>5.21</v>
      </c>
      <c r="F88" s="79">
        <v>0</v>
      </c>
      <c r="G88" s="72">
        <f t="shared" si="9"/>
        <v>-4.918864999999999</v>
      </c>
      <c r="H88" s="73">
        <f t="shared" si="10"/>
        <v>-0.48562844899206375</v>
      </c>
    </row>
    <row r="89" spans="1:8" ht="14.25">
      <c r="A89" s="76" t="s">
        <v>68</v>
      </c>
      <c r="B89" s="77" t="s">
        <v>69</v>
      </c>
      <c r="C89" s="71">
        <v>5.354462</v>
      </c>
      <c r="D89" s="83">
        <f t="shared" si="8"/>
        <v>5.21</v>
      </c>
      <c r="E89" s="78">
        <v>5.21</v>
      </c>
      <c r="F89" s="79">
        <v>0</v>
      </c>
      <c r="G89" s="72">
        <f t="shared" si="9"/>
        <v>-0.14446199999999987</v>
      </c>
      <c r="H89" s="73">
        <f t="shared" si="10"/>
        <v>-0.026979741382047322</v>
      </c>
    </row>
    <row r="90" spans="1:8" ht="14.25">
      <c r="A90" s="76" t="s">
        <v>70</v>
      </c>
      <c r="B90" s="77" t="s">
        <v>71</v>
      </c>
      <c r="C90" s="71">
        <v>4.081487</v>
      </c>
      <c r="D90" s="83">
        <f t="shared" si="8"/>
        <v>3.26</v>
      </c>
      <c r="E90" s="78">
        <v>3.26</v>
      </c>
      <c r="F90" s="79">
        <v>0</v>
      </c>
      <c r="G90" s="72">
        <f t="shared" si="9"/>
        <v>-0.8214870000000003</v>
      </c>
      <c r="H90" s="73">
        <f t="shared" si="10"/>
        <v>-0.20127149737338385</v>
      </c>
    </row>
    <row r="91" spans="1:8" ht="14.25">
      <c r="A91" s="76" t="s">
        <v>74</v>
      </c>
      <c r="B91" s="77" t="s">
        <v>75</v>
      </c>
      <c r="C91" s="71">
        <v>3.7062975585375875</v>
      </c>
      <c r="D91" s="83">
        <f t="shared" si="8"/>
        <v>4.65</v>
      </c>
      <c r="E91" s="78">
        <v>4.65</v>
      </c>
      <c r="F91" s="79">
        <v>0</v>
      </c>
      <c r="G91" s="72">
        <f t="shared" si="9"/>
        <v>0.9437024414624129</v>
      </c>
      <c r="H91" s="73">
        <f t="shared" si="10"/>
        <v>0.25462133748235105</v>
      </c>
    </row>
    <row r="92" spans="1:8" ht="14.25">
      <c r="A92" s="76" t="s">
        <v>92</v>
      </c>
      <c r="B92" s="77" t="s">
        <v>93</v>
      </c>
      <c r="C92" s="71">
        <v>8.28351361406756</v>
      </c>
      <c r="D92" s="83">
        <f t="shared" si="8"/>
        <v>8.84</v>
      </c>
      <c r="E92" s="78">
        <v>8.84</v>
      </c>
      <c r="F92" s="79">
        <v>0</v>
      </c>
      <c r="G92" s="72">
        <f t="shared" si="9"/>
        <v>0.5564863859324394</v>
      </c>
      <c r="H92" s="73">
        <f t="shared" si="10"/>
        <v>0.06717999291838922</v>
      </c>
    </row>
  </sheetData>
  <sheetProtection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  <ignoredErrors>
    <ignoredError sqref="D2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F11" sqref="F11"/>
    </sheetView>
  </sheetViews>
  <sheetFormatPr defaultColWidth="8.625" defaultRowHeight="14.25"/>
  <cols>
    <col min="1" max="1" width="19.375" style="51" customWidth="1"/>
    <col min="2" max="2" width="31.50390625" style="51" customWidth="1"/>
    <col min="3" max="3" width="30.375" style="51" customWidth="1"/>
    <col min="4" max="4" width="6.00390625" style="51" customWidth="1"/>
    <col min="5" max="32" width="9.00390625" style="51" bestFit="1" customWidth="1"/>
    <col min="33" max="16384" width="8.625" style="51" customWidth="1"/>
  </cols>
  <sheetData>
    <row r="1" s="4" customFormat="1" ht="14.25">
      <c r="A1" s="4" t="s">
        <v>110</v>
      </c>
    </row>
    <row r="2" spans="1:5" s="16" customFormat="1" ht="34.5" customHeight="1">
      <c r="A2" s="129" t="s">
        <v>111</v>
      </c>
      <c r="B2" s="129"/>
      <c r="C2" s="129"/>
      <c r="D2" s="26"/>
      <c r="E2" s="26"/>
    </row>
    <row r="3" spans="1:5" s="4" customFormat="1" ht="19.5" customHeight="1">
      <c r="A3" s="52"/>
      <c r="B3" s="52"/>
      <c r="C3" s="53" t="s">
        <v>3</v>
      </c>
      <c r="D3" s="52"/>
      <c r="E3" s="52"/>
    </row>
    <row r="4" spans="1:3" ht="19.5" customHeight="1">
      <c r="A4" s="54" t="s">
        <v>112</v>
      </c>
      <c r="B4" s="54" t="s">
        <v>113</v>
      </c>
      <c r="C4" s="55" t="s">
        <v>114</v>
      </c>
    </row>
    <row r="5" spans="1:3" ht="21.75" customHeight="1">
      <c r="A5" s="147" t="s">
        <v>54</v>
      </c>
      <c r="B5" s="148"/>
      <c r="C5" s="56">
        <f>C6+C11+C21+C23+C26+C28</f>
        <v>1573.2600000000002</v>
      </c>
    </row>
    <row r="6" spans="1:3" s="50" customFormat="1" ht="21.75" customHeight="1">
      <c r="A6" s="57">
        <v>501</v>
      </c>
      <c r="B6" s="58" t="s">
        <v>115</v>
      </c>
      <c r="C6" s="56">
        <f>SUM(C7:C10)</f>
        <v>1331.2600000000002</v>
      </c>
    </row>
    <row r="7" spans="1:3" ht="21.75" customHeight="1">
      <c r="A7" s="59">
        <v>50101</v>
      </c>
      <c r="B7" s="60" t="s">
        <v>116</v>
      </c>
      <c r="C7" s="61">
        <v>881.61</v>
      </c>
    </row>
    <row r="8" spans="1:3" ht="21.75" customHeight="1">
      <c r="A8" s="59">
        <v>50102</v>
      </c>
      <c r="B8" s="60" t="s">
        <v>117</v>
      </c>
      <c r="C8" s="61">
        <v>262.81</v>
      </c>
    </row>
    <row r="9" spans="1:3" ht="21.75" customHeight="1">
      <c r="A9" s="59">
        <v>50103</v>
      </c>
      <c r="B9" s="60" t="s">
        <v>118</v>
      </c>
      <c r="C9" s="61">
        <v>91.18</v>
      </c>
    </row>
    <row r="10" spans="1:3" ht="21.75" customHeight="1">
      <c r="A10" s="59">
        <v>50199</v>
      </c>
      <c r="B10" s="60" t="s">
        <v>119</v>
      </c>
      <c r="C10" s="61">
        <v>95.66</v>
      </c>
    </row>
    <row r="11" spans="1:3" ht="21.75" customHeight="1">
      <c r="A11" s="57">
        <v>502</v>
      </c>
      <c r="B11" s="58" t="s">
        <v>120</v>
      </c>
      <c r="C11" s="56">
        <f>SUM(C12:C20)</f>
        <v>181.83</v>
      </c>
    </row>
    <row r="12" spans="1:3" ht="21.75" customHeight="1">
      <c r="A12" s="59">
        <v>50201</v>
      </c>
      <c r="B12" s="60" t="s">
        <v>121</v>
      </c>
      <c r="C12" s="61">
        <v>170.81</v>
      </c>
    </row>
    <row r="13" spans="1:3" ht="21.75" customHeight="1">
      <c r="A13" s="59">
        <v>50202</v>
      </c>
      <c r="B13" s="60" t="s">
        <v>122</v>
      </c>
      <c r="C13" s="61">
        <v>1.5</v>
      </c>
    </row>
    <row r="14" spans="1:3" ht="21.75" customHeight="1">
      <c r="A14" s="59">
        <v>50203</v>
      </c>
      <c r="B14" s="60" t="s">
        <v>123</v>
      </c>
      <c r="C14" s="61">
        <v>0.5</v>
      </c>
    </row>
    <row r="15" spans="1:3" ht="21.75" customHeight="1">
      <c r="A15" s="59">
        <v>50204</v>
      </c>
      <c r="B15" s="60" t="s">
        <v>124</v>
      </c>
      <c r="C15" s="61">
        <v>0</v>
      </c>
    </row>
    <row r="16" spans="1:3" ht="21.75" customHeight="1">
      <c r="A16" s="59">
        <v>50205</v>
      </c>
      <c r="B16" s="60" t="s">
        <v>125</v>
      </c>
      <c r="C16" s="61">
        <v>2</v>
      </c>
    </row>
    <row r="17" spans="1:3" ht="21.75" customHeight="1">
      <c r="A17" s="59">
        <v>50206</v>
      </c>
      <c r="B17" s="60" t="s">
        <v>126</v>
      </c>
      <c r="C17" s="61">
        <v>0</v>
      </c>
    </row>
    <row r="18" spans="1:3" ht="21.75" customHeight="1">
      <c r="A18" s="59">
        <v>50208</v>
      </c>
      <c r="B18" s="60" t="s">
        <v>127</v>
      </c>
      <c r="C18" s="61">
        <v>0</v>
      </c>
    </row>
    <row r="19" spans="1:3" ht="21.75" customHeight="1">
      <c r="A19" s="59">
        <v>50209</v>
      </c>
      <c r="B19" s="60" t="s">
        <v>128</v>
      </c>
      <c r="C19" s="61">
        <v>0</v>
      </c>
    </row>
    <row r="20" spans="1:3" ht="21.75" customHeight="1">
      <c r="A20" s="59">
        <v>50299</v>
      </c>
      <c r="B20" s="60" t="s">
        <v>129</v>
      </c>
      <c r="C20" s="62">
        <v>7.02</v>
      </c>
    </row>
    <row r="21" spans="1:3" ht="21.75" customHeight="1">
      <c r="A21" s="57">
        <v>503</v>
      </c>
      <c r="B21" s="58" t="s">
        <v>130</v>
      </c>
      <c r="C21" s="56">
        <f>SUM(C22)</f>
        <v>0</v>
      </c>
    </row>
    <row r="22" spans="1:3" ht="21.75" customHeight="1">
      <c r="A22" s="59">
        <v>50306</v>
      </c>
      <c r="B22" s="60" t="s">
        <v>131</v>
      </c>
      <c r="C22" s="61">
        <v>0</v>
      </c>
    </row>
    <row r="23" spans="1:3" ht="21.75" customHeight="1">
      <c r="A23" s="57">
        <v>505</v>
      </c>
      <c r="B23" s="58" t="s">
        <v>132</v>
      </c>
      <c r="C23" s="56">
        <f>SUM(C24:C25)</f>
        <v>0</v>
      </c>
    </row>
    <row r="24" spans="1:3" ht="21.75" customHeight="1">
      <c r="A24" s="59">
        <v>50501</v>
      </c>
      <c r="B24" s="60" t="s">
        <v>133</v>
      </c>
      <c r="C24" s="61">
        <v>0</v>
      </c>
    </row>
    <row r="25" spans="1:3" ht="21.75" customHeight="1">
      <c r="A25" s="59">
        <v>50502</v>
      </c>
      <c r="B25" s="60" t="s">
        <v>134</v>
      </c>
      <c r="C25" s="61">
        <v>0</v>
      </c>
    </row>
    <row r="26" spans="1:3" ht="21.75" customHeight="1">
      <c r="A26" s="57">
        <v>506</v>
      </c>
      <c r="B26" s="58" t="s">
        <v>135</v>
      </c>
      <c r="C26" s="56">
        <f>SUM(C27)</f>
        <v>0</v>
      </c>
    </row>
    <row r="27" spans="1:3" ht="21.75" customHeight="1">
      <c r="A27" s="59">
        <v>50601</v>
      </c>
      <c r="B27" s="60" t="s">
        <v>136</v>
      </c>
      <c r="C27" s="61">
        <v>0</v>
      </c>
    </row>
    <row r="28" spans="1:3" ht="21.75" customHeight="1">
      <c r="A28" s="57">
        <v>509</v>
      </c>
      <c r="B28" s="58" t="s">
        <v>137</v>
      </c>
      <c r="C28" s="56">
        <f>SUM(C29:C31)</f>
        <v>60.17</v>
      </c>
    </row>
    <row r="29" spans="1:3" ht="21.75" customHeight="1">
      <c r="A29" s="59">
        <v>50901</v>
      </c>
      <c r="B29" s="60" t="s">
        <v>138</v>
      </c>
      <c r="C29" s="62">
        <v>5.15</v>
      </c>
    </row>
    <row r="30" spans="1:3" ht="21.75" customHeight="1">
      <c r="A30" s="59">
        <v>50905</v>
      </c>
      <c r="B30" s="60" t="s">
        <v>139</v>
      </c>
      <c r="C30" s="61">
        <v>0</v>
      </c>
    </row>
    <row r="31" spans="1:3" ht="21.75" customHeight="1">
      <c r="A31" s="59">
        <v>50999</v>
      </c>
      <c r="B31" s="60" t="s">
        <v>140</v>
      </c>
      <c r="C31" s="61">
        <v>55.02</v>
      </c>
    </row>
  </sheetData>
  <sheetProtection/>
  <mergeCells count="2">
    <mergeCell ref="A2:C2"/>
    <mergeCell ref="A5:B5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I7" sqref="I7"/>
    </sheetView>
  </sheetViews>
  <sheetFormatPr defaultColWidth="8.625" defaultRowHeight="14.25"/>
  <cols>
    <col min="1" max="1" width="9.00390625" style="4" bestFit="1" customWidth="1"/>
    <col min="2" max="2" width="31.00390625" style="4" customWidth="1"/>
    <col min="3" max="3" width="11.625" style="4" customWidth="1"/>
    <col min="4" max="4" width="13.375" style="4" customWidth="1"/>
    <col min="5" max="5" width="12.50390625" style="4" customWidth="1"/>
    <col min="6" max="32" width="9.00390625" style="4" bestFit="1" customWidth="1"/>
    <col min="33" max="16384" width="8.625" style="4" customWidth="1"/>
  </cols>
  <sheetData>
    <row r="1" ht="14.25">
      <c r="A1" s="4" t="s">
        <v>141</v>
      </c>
    </row>
    <row r="2" spans="1:5" s="16" customFormat="1" ht="34.5" customHeight="1">
      <c r="A2" s="129" t="s">
        <v>142</v>
      </c>
      <c r="B2" s="129"/>
      <c r="C2" s="129"/>
      <c r="D2" s="129"/>
      <c r="E2" s="129"/>
    </row>
    <row r="3" ht="19.5" customHeight="1">
      <c r="E3" s="4" t="s">
        <v>3</v>
      </c>
    </row>
    <row r="4" spans="1:5" ht="14.25">
      <c r="A4" s="149" t="s">
        <v>143</v>
      </c>
      <c r="B4" s="149"/>
      <c r="C4" s="149" t="s">
        <v>144</v>
      </c>
      <c r="D4" s="149"/>
      <c r="E4" s="149"/>
    </row>
    <row r="5" spans="1:5" ht="27">
      <c r="A5" s="43" t="s">
        <v>48</v>
      </c>
      <c r="B5" s="43" t="s">
        <v>49</v>
      </c>
      <c r="C5" s="43" t="s">
        <v>54</v>
      </c>
      <c r="D5" s="43" t="s">
        <v>145</v>
      </c>
      <c r="E5" s="43" t="s">
        <v>146</v>
      </c>
    </row>
    <row r="6" spans="1:5" ht="14.25">
      <c r="A6" s="149" t="s">
        <v>147</v>
      </c>
      <c r="B6" s="149"/>
      <c r="C6" s="44">
        <f>C7+C21+C49+C62</f>
        <v>1573.2599999999998</v>
      </c>
      <c r="D6" s="44">
        <f>D7+D21+D49+D62</f>
        <v>1391.4299999999998</v>
      </c>
      <c r="E6" s="44">
        <f>E7+E21+E49+E62</f>
        <v>181.83</v>
      </c>
    </row>
    <row r="7" spans="1:5" s="42" customFormat="1" ht="14.25">
      <c r="A7" s="43">
        <v>301</v>
      </c>
      <c r="B7" s="45" t="s">
        <v>148</v>
      </c>
      <c r="C7" s="44">
        <f>SUM(C8:C20)</f>
        <v>1331.2599999999998</v>
      </c>
      <c r="D7" s="44">
        <f>SUM(D8:D20)</f>
        <v>1331.2599999999998</v>
      </c>
      <c r="E7" s="44">
        <f>SUM(E8:E20)</f>
        <v>0</v>
      </c>
    </row>
    <row r="8" spans="1:5" ht="14.25">
      <c r="A8" s="31">
        <v>30101</v>
      </c>
      <c r="B8" s="46" t="s">
        <v>149</v>
      </c>
      <c r="C8" s="47">
        <f>D8+E8</f>
        <v>351.08</v>
      </c>
      <c r="D8" s="47">
        <v>351.08</v>
      </c>
      <c r="E8" s="48">
        <v>0</v>
      </c>
    </row>
    <row r="9" spans="1:5" ht="14.25">
      <c r="A9" s="31">
        <v>30102</v>
      </c>
      <c r="B9" s="46" t="s">
        <v>150</v>
      </c>
      <c r="C9" s="47">
        <f aca="true" t="shared" si="0" ref="C9:C20">D9+E9</f>
        <v>382.27</v>
      </c>
      <c r="D9" s="47">
        <v>382.27</v>
      </c>
      <c r="E9" s="48">
        <v>0</v>
      </c>
    </row>
    <row r="10" spans="1:5" ht="14.25">
      <c r="A10" s="31">
        <v>30103</v>
      </c>
      <c r="B10" s="46" t="s">
        <v>151</v>
      </c>
      <c r="C10" s="47">
        <f t="shared" si="0"/>
        <v>148.26</v>
      </c>
      <c r="D10" s="49">
        <v>148.26</v>
      </c>
      <c r="E10" s="48">
        <v>0</v>
      </c>
    </row>
    <row r="11" spans="1:5" ht="14.25">
      <c r="A11" s="31">
        <v>30106</v>
      </c>
      <c r="B11" s="46" t="s">
        <v>152</v>
      </c>
      <c r="C11" s="48">
        <v>0</v>
      </c>
      <c r="D11" s="48">
        <v>0</v>
      </c>
      <c r="E11" s="48">
        <v>0</v>
      </c>
    </row>
    <row r="12" spans="1:5" ht="14.25">
      <c r="A12" s="31">
        <v>30107</v>
      </c>
      <c r="B12" s="46" t="s">
        <v>153</v>
      </c>
      <c r="C12" s="48">
        <v>0</v>
      </c>
      <c r="D12" s="48">
        <v>0</v>
      </c>
      <c r="E12" s="48">
        <v>0</v>
      </c>
    </row>
    <row r="13" spans="1:5" ht="14.25">
      <c r="A13" s="31">
        <v>30108</v>
      </c>
      <c r="B13" s="46" t="s">
        <v>154</v>
      </c>
      <c r="C13" s="47">
        <f t="shared" si="0"/>
        <v>105.21</v>
      </c>
      <c r="D13" s="49">
        <v>105.21</v>
      </c>
      <c r="E13" s="48">
        <v>0</v>
      </c>
    </row>
    <row r="14" spans="1:5" ht="14.25">
      <c r="A14" s="31">
        <v>30109</v>
      </c>
      <c r="B14" s="46" t="s">
        <v>155</v>
      </c>
      <c r="C14" s="47">
        <f t="shared" si="0"/>
        <v>52.61</v>
      </c>
      <c r="D14" s="49">
        <v>52.61</v>
      </c>
      <c r="E14" s="48">
        <v>0</v>
      </c>
    </row>
    <row r="15" spans="1:5" ht="14.25">
      <c r="A15" s="31">
        <v>30110</v>
      </c>
      <c r="B15" s="46" t="s">
        <v>156</v>
      </c>
      <c r="C15" s="47">
        <f t="shared" si="0"/>
        <v>52.61</v>
      </c>
      <c r="D15" s="49">
        <v>52.61</v>
      </c>
      <c r="E15" s="48">
        <v>0</v>
      </c>
    </row>
    <row r="16" spans="1:5" ht="14.25">
      <c r="A16" s="31">
        <v>30111</v>
      </c>
      <c r="B16" s="46" t="s">
        <v>157</v>
      </c>
      <c r="C16" s="47">
        <f t="shared" si="0"/>
        <v>45.12</v>
      </c>
      <c r="D16" s="49">
        <v>45.12</v>
      </c>
      <c r="E16" s="48">
        <v>0</v>
      </c>
    </row>
    <row r="17" spans="1:5" ht="14.25">
      <c r="A17" s="31">
        <v>30112</v>
      </c>
      <c r="B17" s="46" t="s">
        <v>158</v>
      </c>
      <c r="C17" s="47">
        <f t="shared" si="0"/>
        <v>7.26</v>
      </c>
      <c r="D17" s="49">
        <v>7.26</v>
      </c>
      <c r="E17" s="48">
        <v>0</v>
      </c>
    </row>
    <row r="18" spans="1:5" ht="14.25">
      <c r="A18" s="31">
        <v>30113</v>
      </c>
      <c r="B18" s="46" t="s">
        <v>159</v>
      </c>
      <c r="C18" s="47">
        <f t="shared" si="0"/>
        <v>91.18</v>
      </c>
      <c r="D18" s="49">
        <v>91.18</v>
      </c>
      <c r="E18" s="48">
        <v>0</v>
      </c>
    </row>
    <row r="19" spans="1:5" ht="14.25">
      <c r="A19" s="31">
        <v>30114</v>
      </c>
      <c r="B19" s="46" t="s">
        <v>160</v>
      </c>
      <c r="C19" s="48">
        <v>0</v>
      </c>
      <c r="D19" s="48">
        <v>0</v>
      </c>
      <c r="E19" s="48">
        <v>0</v>
      </c>
    </row>
    <row r="20" spans="1:5" ht="14.25">
      <c r="A20" s="31">
        <v>30199</v>
      </c>
      <c r="B20" s="46" t="s">
        <v>161</v>
      </c>
      <c r="C20" s="47">
        <f t="shared" si="0"/>
        <v>95.66</v>
      </c>
      <c r="D20" s="49">
        <v>95.66</v>
      </c>
      <c r="E20" s="48">
        <v>0</v>
      </c>
    </row>
    <row r="21" spans="1:5" s="42" customFormat="1" ht="14.25">
      <c r="A21" s="43">
        <v>302</v>
      </c>
      <c r="B21" s="45" t="s">
        <v>162</v>
      </c>
      <c r="C21" s="44">
        <f>SUM(C22:C48)</f>
        <v>181.83</v>
      </c>
      <c r="D21" s="44">
        <f>SUM(D22:D48)</f>
        <v>0</v>
      </c>
      <c r="E21" s="44">
        <f>SUM(E22:E48)</f>
        <v>181.83</v>
      </c>
    </row>
    <row r="22" spans="1:5" ht="14.25">
      <c r="A22" s="31">
        <v>30201</v>
      </c>
      <c r="B22" s="46" t="s">
        <v>163</v>
      </c>
      <c r="C22" s="47">
        <v>73</v>
      </c>
      <c r="D22" s="48">
        <v>0</v>
      </c>
      <c r="E22" s="47">
        <v>73</v>
      </c>
    </row>
    <row r="23" spans="1:5" ht="14.25">
      <c r="A23" s="31">
        <v>30202</v>
      </c>
      <c r="B23" s="46" t="s">
        <v>164</v>
      </c>
      <c r="C23" s="47">
        <v>0.2</v>
      </c>
      <c r="D23" s="48">
        <v>0</v>
      </c>
      <c r="E23" s="47">
        <v>0.2</v>
      </c>
    </row>
    <row r="24" spans="1:5" ht="14.25">
      <c r="A24" s="31">
        <v>30203</v>
      </c>
      <c r="B24" s="46" t="s">
        <v>165</v>
      </c>
      <c r="C24" s="48">
        <v>0</v>
      </c>
      <c r="D24" s="48">
        <v>0</v>
      </c>
      <c r="E24" s="48">
        <v>0</v>
      </c>
    </row>
    <row r="25" spans="1:5" ht="14.25">
      <c r="A25" s="31">
        <v>30204</v>
      </c>
      <c r="B25" s="46" t="s">
        <v>166</v>
      </c>
      <c r="C25" s="48">
        <v>0</v>
      </c>
      <c r="D25" s="48">
        <v>0</v>
      </c>
      <c r="E25" s="48">
        <v>0</v>
      </c>
    </row>
    <row r="26" spans="1:5" ht="14.25">
      <c r="A26" s="31">
        <v>30205</v>
      </c>
      <c r="B26" s="46" t="s">
        <v>167</v>
      </c>
      <c r="C26" s="47">
        <v>0.5</v>
      </c>
      <c r="D26" s="48">
        <v>0</v>
      </c>
      <c r="E26" s="47">
        <v>0.5</v>
      </c>
    </row>
    <row r="27" spans="1:5" ht="14.25">
      <c r="A27" s="31">
        <v>30206</v>
      </c>
      <c r="B27" s="46" t="s">
        <v>168</v>
      </c>
      <c r="C27" s="47">
        <v>1</v>
      </c>
      <c r="D27" s="48">
        <v>0</v>
      </c>
      <c r="E27" s="47">
        <v>1</v>
      </c>
    </row>
    <row r="28" spans="1:5" ht="14.25">
      <c r="A28" s="31">
        <v>30207</v>
      </c>
      <c r="B28" s="46" t="s">
        <v>169</v>
      </c>
      <c r="C28" s="47">
        <v>11</v>
      </c>
      <c r="D28" s="48">
        <v>0</v>
      </c>
      <c r="E28" s="47">
        <v>11</v>
      </c>
    </row>
    <row r="29" spans="1:5" ht="14.25">
      <c r="A29" s="31">
        <v>30208</v>
      </c>
      <c r="B29" s="46" t="s">
        <v>170</v>
      </c>
      <c r="C29" s="47">
        <v>6.25</v>
      </c>
      <c r="D29" s="48">
        <v>0</v>
      </c>
      <c r="E29" s="47">
        <v>6.25</v>
      </c>
    </row>
    <row r="30" spans="1:5" ht="14.25">
      <c r="A30" s="31">
        <v>30209</v>
      </c>
      <c r="B30" s="46" t="s">
        <v>171</v>
      </c>
      <c r="C30" s="48">
        <v>0</v>
      </c>
      <c r="D30" s="48">
        <v>0</v>
      </c>
      <c r="E30" s="48">
        <v>0</v>
      </c>
    </row>
    <row r="31" spans="1:5" ht="14.25">
      <c r="A31" s="31">
        <v>30211</v>
      </c>
      <c r="B31" s="46" t="s">
        <v>172</v>
      </c>
      <c r="C31" s="47">
        <v>17.3</v>
      </c>
      <c r="D31" s="48">
        <v>0</v>
      </c>
      <c r="E31" s="47">
        <v>17.3</v>
      </c>
    </row>
    <row r="32" spans="1:5" ht="14.25">
      <c r="A32" s="31">
        <v>30212</v>
      </c>
      <c r="B32" s="46" t="s">
        <v>173</v>
      </c>
      <c r="C32" s="48">
        <v>0</v>
      </c>
      <c r="D32" s="48">
        <v>0</v>
      </c>
      <c r="E32" s="48">
        <v>0</v>
      </c>
    </row>
    <row r="33" spans="1:5" ht="14.25">
      <c r="A33" s="31">
        <v>30213</v>
      </c>
      <c r="B33" s="46" t="s">
        <v>174</v>
      </c>
      <c r="C33" s="48">
        <v>0</v>
      </c>
      <c r="D33" s="48">
        <v>0</v>
      </c>
      <c r="E33" s="48">
        <v>0</v>
      </c>
    </row>
    <row r="34" spans="1:5" ht="14.25">
      <c r="A34" s="31">
        <v>30214</v>
      </c>
      <c r="B34" s="46" t="s">
        <v>175</v>
      </c>
      <c r="C34" s="48">
        <v>0</v>
      </c>
      <c r="D34" s="48">
        <v>0</v>
      </c>
      <c r="E34" s="48">
        <v>0</v>
      </c>
    </row>
    <row r="35" spans="1:5" ht="14.25">
      <c r="A35" s="31">
        <v>30215</v>
      </c>
      <c r="B35" s="46" t="s">
        <v>176</v>
      </c>
      <c r="C35" s="47">
        <v>1.5</v>
      </c>
      <c r="D35" s="48">
        <v>0</v>
      </c>
      <c r="E35" s="47">
        <v>1.5</v>
      </c>
    </row>
    <row r="36" spans="1:5" ht="14.25">
      <c r="A36" s="31">
        <v>30216</v>
      </c>
      <c r="B36" s="46" t="s">
        <v>177</v>
      </c>
      <c r="C36" s="47">
        <v>0.5</v>
      </c>
      <c r="D36" s="48">
        <v>0</v>
      </c>
      <c r="E36" s="47">
        <v>0.5</v>
      </c>
    </row>
    <row r="37" spans="1:5" ht="14.25">
      <c r="A37" s="31">
        <v>30217</v>
      </c>
      <c r="B37" s="46" t="s">
        <v>178</v>
      </c>
      <c r="C37" s="48">
        <v>0</v>
      </c>
      <c r="D37" s="48">
        <v>0</v>
      </c>
      <c r="E37" s="48">
        <v>0</v>
      </c>
    </row>
    <row r="38" spans="1:5" ht="14.25">
      <c r="A38" s="31">
        <v>30218</v>
      </c>
      <c r="B38" s="46" t="s">
        <v>179</v>
      </c>
      <c r="C38" s="48">
        <v>0</v>
      </c>
      <c r="D38" s="48">
        <v>0</v>
      </c>
      <c r="E38" s="48">
        <v>0</v>
      </c>
    </row>
    <row r="39" spans="1:5" ht="14.25">
      <c r="A39" s="31">
        <v>30224</v>
      </c>
      <c r="B39" s="46" t="s">
        <v>180</v>
      </c>
      <c r="C39" s="48">
        <v>0</v>
      </c>
      <c r="D39" s="48">
        <v>0</v>
      </c>
      <c r="E39" s="48">
        <v>0</v>
      </c>
    </row>
    <row r="40" spans="1:5" ht="14.25">
      <c r="A40" s="31">
        <v>30225</v>
      </c>
      <c r="B40" s="46" t="s">
        <v>181</v>
      </c>
      <c r="C40" s="48">
        <v>0</v>
      </c>
      <c r="D40" s="48">
        <v>0</v>
      </c>
      <c r="E40" s="48">
        <v>0</v>
      </c>
    </row>
    <row r="41" spans="1:5" ht="14.25">
      <c r="A41" s="31">
        <v>30226</v>
      </c>
      <c r="B41" s="46" t="s">
        <v>182</v>
      </c>
      <c r="C41" s="48">
        <v>2</v>
      </c>
      <c r="D41" s="48">
        <v>0</v>
      </c>
      <c r="E41" s="47">
        <v>2</v>
      </c>
    </row>
    <row r="42" spans="1:5" ht="14.25">
      <c r="A42" s="31">
        <v>30227</v>
      </c>
      <c r="B42" s="46" t="s">
        <v>183</v>
      </c>
      <c r="C42" s="48">
        <v>0</v>
      </c>
      <c r="D42" s="48">
        <v>0</v>
      </c>
      <c r="E42" s="48">
        <v>0</v>
      </c>
    </row>
    <row r="43" spans="1:5" ht="14.25">
      <c r="A43" s="31">
        <v>30228</v>
      </c>
      <c r="B43" s="46" t="s">
        <v>184</v>
      </c>
      <c r="C43" s="48">
        <v>0</v>
      </c>
      <c r="D43" s="48">
        <v>0</v>
      </c>
      <c r="E43" s="48">
        <v>0</v>
      </c>
    </row>
    <row r="44" spans="1:5" ht="14.25">
      <c r="A44" s="31">
        <v>30229</v>
      </c>
      <c r="B44" s="46" t="s">
        <v>185</v>
      </c>
      <c r="C44" s="48">
        <v>0</v>
      </c>
      <c r="D44" s="48">
        <v>0</v>
      </c>
      <c r="E44" s="48">
        <v>0</v>
      </c>
    </row>
    <row r="45" spans="1:5" ht="14.25">
      <c r="A45" s="31">
        <v>30231</v>
      </c>
      <c r="B45" s="46" t="s">
        <v>186</v>
      </c>
      <c r="C45" s="48">
        <v>0</v>
      </c>
      <c r="D45" s="48">
        <v>0</v>
      </c>
      <c r="E45" s="48">
        <v>0</v>
      </c>
    </row>
    <row r="46" spans="1:5" ht="14.25">
      <c r="A46" s="31">
        <v>30239</v>
      </c>
      <c r="B46" s="46" t="s">
        <v>187</v>
      </c>
      <c r="C46" s="48">
        <v>61.56</v>
      </c>
      <c r="D46" s="48">
        <v>0</v>
      </c>
      <c r="E46" s="47">
        <v>61.56</v>
      </c>
    </row>
    <row r="47" spans="1:5" ht="14.25">
      <c r="A47" s="31">
        <v>30240</v>
      </c>
      <c r="B47" s="46" t="s">
        <v>188</v>
      </c>
      <c r="C47" s="48">
        <v>0</v>
      </c>
      <c r="D47" s="48">
        <v>0</v>
      </c>
      <c r="E47" s="48">
        <v>0</v>
      </c>
    </row>
    <row r="48" spans="1:5" ht="14.25">
      <c r="A48" s="31">
        <v>30299</v>
      </c>
      <c r="B48" s="46" t="s">
        <v>189</v>
      </c>
      <c r="C48" s="47">
        <v>7.02</v>
      </c>
      <c r="D48" s="48">
        <v>0</v>
      </c>
      <c r="E48" s="47">
        <v>7.02</v>
      </c>
    </row>
    <row r="49" spans="1:5" s="42" customFormat="1" ht="14.25">
      <c r="A49" s="43">
        <v>303</v>
      </c>
      <c r="B49" s="45" t="s">
        <v>190</v>
      </c>
      <c r="C49" s="44">
        <f>SUM(C50:C61)</f>
        <v>60.169999999999995</v>
      </c>
      <c r="D49" s="44">
        <f>SUM(D50:D61)</f>
        <v>60.169999999999995</v>
      </c>
      <c r="E49" s="44">
        <f>SUM(E50:E61)</f>
        <v>0</v>
      </c>
    </row>
    <row r="50" spans="1:5" ht="14.25">
      <c r="A50" s="31">
        <v>30301</v>
      </c>
      <c r="B50" s="46" t="s">
        <v>191</v>
      </c>
      <c r="C50" s="47">
        <f>D50+E50</f>
        <v>12.94</v>
      </c>
      <c r="D50" s="48">
        <v>12.94</v>
      </c>
      <c r="E50" s="48">
        <v>0</v>
      </c>
    </row>
    <row r="51" spans="1:5" ht="14.25">
      <c r="A51" s="31">
        <v>30302</v>
      </c>
      <c r="B51" s="46" t="s">
        <v>192</v>
      </c>
      <c r="C51" s="47">
        <f>D51+E51</f>
        <v>42.08</v>
      </c>
      <c r="D51" s="48">
        <v>42.08</v>
      </c>
      <c r="E51" s="48">
        <v>0</v>
      </c>
    </row>
    <row r="52" spans="1:5" ht="14.25">
      <c r="A52" s="31">
        <v>30303</v>
      </c>
      <c r="B52" s="46" t="s">
        <v>193</v>
      </c>
      <c r="C52" s="48">
        <v>0</v>
      </c>
      <c r="D52" s="48">
        <v>0</v>
      </c>
      <c r="E52" s="48">
        <v>0</v>
      </c>
    </row>
    <row r="53" spans="1:5" ht="14.25">
      <c r="A53" s="31">
        <v>30304</v>
      </c>
      <c r="B53" s="46" t="s">
        <v>194</v>
      </c>
      <c r="C53" s="48">
        <v>0</v>
      </c>
      <c r="D53" s="48">
        <v>0</v>
      </c>
      <c r="E53" s="48">
        <v>0</v>
      </c>
    </row>
    <row r="54" spans="1:5" ht="14.25">
      <c r="A54" s="31">
        <v>30305</v>
      </c>
      <c r="B54" s="46" t="s">
        <v>195</v>
      </c>
      <c r="C54" s="48">
        <v>0</v>
      </c>
      <c r="D54" s="48">
        <v>0</v>
      </c>
      <c r="E54" s="48">
        <v>0</v>
      </c>
    </row>
    <row r="55" spans="1:5" ht="14.25">
      <c r="A55" s="31">
        <v>30306</v>
      </c>
      <c r="B55" s="46" t="s">
        <v>196</v>
      </c>
      <c r="C55" s="48">
        <v>0</v>
      </c>
      <c r="D55" s="48">
        <v>0</v>
      </c>
      <c r="E55" s="48">
        <v>0</v>
      </c>
    </row>
    <row r="56" spans="1:5" ht="14.25">
      <c r="A56" s="31">
        <v>30307</v>
      </c>
      <c r="B56" s="46" t="s">
        <v>197</v>
      </c>
      <c r="C56" s="48">
        <v>0</v>
      </c>
      <c r="D56" s="48">
        <v>0</v>
      </c>
      <c r="E56" s="48">
        <v>0</v>
      </c>
    </row>
    <row r="57" spans="1:5" ht="14.25">
      <c r="A57" s="31">
        <v>30308</v>
      </c>
      <c r="B57" s="46" t="s">
        <v>198</v>
      </c>
      <c r="C57" s="48">
        <v>0</v>
      </c>
      <c r="D57" s="48">
        <v>0</v>
      </c>
      <c r="E57" s="48">
        <v>0</v>
      </c>
    </row>
    <row r="58" spans="1:5" ht="14.25">
      <c r="A58" s="31">
        <v>30309</v>
      </c>
      <c r="B58" s="46" t="s">
        <v>199</v>
      </c>
      <c r="C58" s="48">
        <v>0</v>
      </c>
      <c r="D58" s="48">
        <v>0</v>
      </c>
      <c r="E58" s="48">
        <v>0</v>
      </c>
    </row>
    <row r="59" spans="1:5" ht="14.25">
      <c r="A59" s="31">
        <v>30310</v>
      </c>
      <c r="B59" s="46" t="s">
        <v>200</v>
      </c>
      <c r="C59" s="48">
        <v>0</v>
      </c>
      <c r="D59" s="48">
        <v>0</v>
      </c>
      <c r="E59" s="48">
        <v>0</v>
      </c>
    </row>
    <row r="60" spans="1:5" ht="14.25">
      <c r="A60" s="31">
        <v>30311</v>
      </c>
      <c r="B60" s="46" t="s">
        <v>201</v>
      </c>
      <c r="C60" s="48">
        <v>0</v>
      </c>
      <c r="D60" s="48">
        <v>0</v>
      </c>
      <c r="E60" s="48">
        <v>0</v>
      </c>
    </row>
    <row r="61" spans="1:5" ht="14.25">
      <c r="A61" s="31">
        <v>30399</v>
      </c>
      <c r="B61" s="46" t="s">
        <v>202</v>
      </c>
      <c r="C61" s="47">
        <f>D61+E61</f>
        <v>5.15</v>
      </c>
      <c r="D61" s="48">
        <v>5.15</v>
      </c>
      <c r="E61" s="48">
        <v>0</v>
      </c>
    </row>
    <row r="62" spans="1:5" s="42" customFormat="1" ht="14.25">
      <c r="A62" s="43">
        <v>310</v>
      </c>
      <c r="B62" s="45" t="s">
        <v>203</v>
      </c>
      <c r="C62" s="44">
        <v>0</v>
      </c>
      <c r="D62" s="44">
        <v>0</v>
      </c>
      <c r="E62" s="44">
        <v>0</v>
      </c>
    </row>
    <row r="63" spans="1:5" ht="14.25">
      <c r="A63" s="31">
        <v>31002</v>
      </c>
      <c r="B63" s="46" t="s">
        <v>204</v>
      </c>
      <c r="C63" s="48">
        <v>0</v>
      </c>
      <c r="D63" s="48">
        <v>0</v>
      </c>
      <c r="E63" s="48">
        <v>0</v>
      </c>
    </row>
    <row r="64" spans="1:5" ht="14.25">
      <c r="A64" s="31">
        <v>31003</v>
      </c>
      <c r="B64" s="46" t="s">
        <v>205</v>
      </c>
      <c r="C64" s="48">
        <v>0</v>
      </c>
      <c r="D64" s="48">
        <v>0</v>
      </c>
      <c r="E64" s="48">
        <v>0</v>
      </c>
    </row>
    <row r="65" spans="1:5" ht="14.25">
      <c r="A65" s="31">
        <v>31007</v>
      </c>
      <c r="B65" s="46" t="s">
        <v>206</v>
      </c>
      <c r="C65" s="48">
        <v>0</v>
      </c>
      <c r="D65" s="48">
        <v>0</v>
      </c>
      <c r="E65" s="48">
        <v>0</v>
      </c>
    </row>
    <row r="66" spans="1:5" ht="14.25">
      <c r="A66" s="31">
        <v>31099</v>
      </c>
      <c r="B66" s="46" t="s">
        <v>207</v>
      </c>
      <c r="C66" s="48">
        <v>0</v>
      </c>
      <c r="D66" s="48">
        <v>0</v>
      </c>
      <c r="E66" s="48"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G16" sqref="G16"/>
    </sheetView>
  </sheetViews>
  <sheetFormatPr defaultColWidth="9.00390625" defaultRowHeight="14.25"/>
  <cols>
    <col min="1" max="1" width="5.625" style="0" customWidth="1"/>
    <col min="2" max="2" width="8.00390625" style="0" customWidth="1"/>
    <col min="4" max="4" width="6.875" style="0" customWidth="1"/>
    <col min="5" max="5" width="7.125" style="0" customWidth="1"/>
    <col min="6" max="6" width="7.25390625" style="0" customWidth="1"/>
    <col min="7" max="7" width="7.125" style="0" customWidth="1"/>
    <col min="9" max="9" width="6.25390625" style="0" customWidth="1"/>
    <col min="11" max="11" width="7.125" style="0" customWidth="1"/>
    <col min="12" max="14" width="6.875" style="0" customWidth="1"/>
    <col min="16" max="16" width="8.00390625" style="0" customWidth="1"/>
    <col min="17" max="17" width="7.875" style="0" customWidth="1"/>
    <col min="18" max="18" width="7.00390625" style="0" customWidth="1"/>
  </cols>
  <sheetData>
    <row r="1" ht="23.25" customHeight="1">
      <c r="A1" t="s">
        <v>208</v>
      </c>
    </row>
    <row r="2" spans="1:18" s="1" customFormat="1" ht="30.75" customHeight="1">
      <c r="A2" s="150" t="s">
        <v>209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</row>
    <row r="3" ht="20.25" customHeight="1"/>
    <row r="4" spans="1:18" s="38" customFormat="1" ht="24.75" customHeight="1">
      <c r="A4" s="151" t="s">
        <v>210</v>
      </c>
      <c r="B4" s="151"/>
      <c r="C4" s="151"/>
      <c r="D4" s="151"/>
      <c r="E4" s="151"/>
      <c r="F4" s="151"/>
      <c r="G4" s="151" t="s">
        <v>211</v>
      </c>
      <c r="H4" s="151"/>
      <c r="I4" s="151"/>
      <c r="J4" s="151"/>
      <c r="K4" s="151"/>
      <c r="L4" s="151"/>
      <c r="M4" s="151" t="s">
        <v>212</v>
      </c>
      <c r="N4" s="151"/>
      <c r="O4" s="151"/>
      <c r="P4" s="151"/>
      <c r="Q4" s="151"/>
      <c r="R4" s="151"/>
    </row>
    <row r="5" spans="1:18" s="38" customFormat="1" ht="24.75" customHeight="1">
      <c r="A5" s="151" t="s">
        <v>54</v>
      </c>
      <c r="B5" s="151" t="s">
        <v>213</v>
      </c>
      <c r="C5" s="151" t="s">
        <v>214</v>
      </c>
      <c r="D5" s="151"/>
      <c r="E5" s="151"/>
      <c r="F5" s="152" t="s">
        <v>178</v>
      </c>
      <c r="G5" s="151" t="s">
        <v>54</v>
      </c>
      <c r="H5" s="151" t="s">
        <v>213</v>
      </c>
      <c r="I5" s="151" t="s">
        <v>214</v>
      </c>
      <c r="J5" s="151"/>
      <c r="K5" s="151"/>
      <c r="L5" s="152" t="s">
        <v>178</v>
      </c>
      <c r="M5" s="151" t="s">
        <v>54</v>
      </c>
      <c r="N5" s="151" t="s">
        <v>213</v>
      </c>
      <c r="O5" s="151" t="s">
        <v>214</v>
      </c>
      <c r="P5" s="151"/>
      <c r="Q5" s="151"/>
      <c r="R5" s="151" t="s">
        <v>178</v>
      </c>
    </row>
    <row r="6" spans="1:18" s="38" customFormat="1" ht="51.75" customHeight="1">
      <c r="A6" s="151"/>
      <c r="B6" s="151"/>
      <c r="C6" s="40" t="s">
        <v>9</v>
      </c>
      <c r="D6" s="40" t="s">
        <v>215</v>
      </c>
      <c r="E6" s="40" t="s">
        <v>216</v>
      </c>
      <c r="F6" s="153"/>
      <c r="G6" s="151"/>
      <c r="H6" s="151"/>
      <c r="I6" s="40" t="s">
        <v>9</v>
      </c>
      <c r="J6" s="40" t="s">
        <v>215</v>
      </c>
      <c r="K6" s="40" t="s">
        <v>216</v>
      </c>
      <c r="L6" s="153"/>
      <c r="M6" s="151"/>
      <c r="N6" s="151"/>
      <c r="O6" s="40" t="s">
        <v>9</v>
      </c>
      <c r="P6" s="40" t="s">
        <v>215</v>
      </c>
      <c r="Q6" s="40" t="s">
        <v>216</v>
      </c>
      <c r="R6" s="151"/>
    </row>
    <row r="7" spans="1:18" s="39" customFormat="1" ht="36.75" customHeight="1">
      <c r="A7" s="41">
        <f aca="true" t="shared" si="0" ref="A7:R7">B7+C7+F7</f>
        <v>0</v>
      </c>
      <c r="B7" s="41">
        <f t="shared" si="0"/>
        <v>0</v>
      </c>
      <c r="C7" s="41">
        <f t="shared" si="0"/>
        <v>0</v>
      </c>
      <c r="D7" s="41">
        <f t="shared" si="0"/>
        <v>0</v>
      </c>
      <c r="E7" s="41">
        <f t="shared" si="0"/>
        <v>0</v>
      </c>
      <c r="F7" s="41">
        <f t="shared" si="0"/>
        <v>0</v>
      </c>
      <c r="G7" s="41">
        <f t="shared" si="0"/>
        <v>0</v>
      </c>
      <c r="H7" s="41">
        <f t="shared" si="0"/>
        <v>0</v>
      </c>
      <c r="I7" s="41">
        <f t="shared" si="0"/>
        <v>0</v>
      </c>
      <c r="J7" s="41">
        <f t="shared" si="0"/>
        <v>0</v>
      </c>
      <c r="K7" s="41">
        <f t="shared" si="0"/>
        <v>0</v>
      </c>
      <c r="L7" s="41">
        <f t="shared" si="0"/>
        <v>0</v>
      </c>
      <c r="M7" s="41">
        <f t="shared" si="0"/>
        <v>0</v>
      </c>
      <c r="N7" s="41">
        <f t="shared" si="0"/>
        <v>0</v>
      </c>
      <c r="O7" s="41">
        <f t="shared" si="0"/>
        <v>0</v>
      </c>
      <c r="P7" s="41">
        <f t="shared" si="0"/>
        <v>0</v>
      </c>
      <c r="Q7" s="41">
        <f t="shared" si="0"/>
        <v>0</v>
      </c>
      <c r="R7" s="41">
        <f t="shared" si="0"/>
        <v>0</v>
      </c>
    </row>
    <row r="8" ht="14.25">
      <c r="A8" s="8" t="s">
        <v>217</v>
      </c>
    </row>
  </sheetData>
  <sheetProtection/>
  <mergeCells count="16">
    <mergeCell ref="G5:G6"/>
    <mergeCell ref="H5:H6"/>
    <mergeCell ref="L5:L6"/>
    <mergeCell ref="M5:M6"/>
    <mergeCell ref="N5:N6"/>
    <mergeCell ref="R5:R6"/>
    <mergeCell ref="A2:R2"/>
    <mergeCell ref="A4:F4"/>
    <mergeCell ref="G4:L4"/>
    <mergeCell ref="M4:R4"/>
    <mergeCell ref="C5:E5"/>
    <mergeCell ref="I5:K5"/>
    <mergeCell ref="O5:Q5"/>
    <mergeCell ref="A5:A6"/>
    <mergeCell ref="B5:B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7">
      <selection activeCell="C26" sqref="C26"/>
    </sheetView>
  </sheetViews>
  <sheetFormatPr defaultColWidth="8.625" defaultRowHeight="14.25"/>
  <cols>
    <col min="1" max="1" width="9.00390625" style="18" bestFit="1" customWidth="1"/>
    <col min="2" max="2" width="14.375" style="18" customWidth="1"/>
    <col min="3" max="3" width="10.25390625" style="18" customWidth="1"/>
    <col min="4" max="4" width="9.00390625" style="18" bestFit="1" customWidth="1"/>
    <col min="5" max="5" width="10.125" style="18" customWidth="1"/>
    <col min="6" max="6" width="11.875" style="18" customWidth="1"/>
    <col min="7" max="7" width="16.50390625" style="18" customWidth="1"/>
    <col min="8" max="8" width="14.75390625" style="18" customWidth="1"/>
    <col min="9" max="9" width="14.125" style="18" customWidth="1"/>
    <col min="10" max="10" width="23.125" style="18" customWidth="1"/>
    <col min="11" max="11" width="16.00390625" style="18" customWidth="1"/>
    <col min="12" max="12" width="9.00390625" style="18" bestFit="1" customWidth="1"/>
    <col min="13" max="13" width="19.75390625" style="18" customWidth="1"/>
    <col min="14" max="14" width="15.50390625" style="18" customWidth="1"/>
    <col min="15" max="32" width="9.00390625" style="18" bestFit="1" customWidth="1"/>
    <col min="33" max="16384" width="8.625" style="18" customWidth="1"/>
  </cols>
  <sheetData>
    <row r="1" ht="14.25">
      <c r="A1" s="18" t="s">
        <v>218</v>
      </c>
    </row>
    <row r="2" spans="1:14" s="16" customFormat="1" ht="38.25" customHeight="1">
      <c r="A2" s="129" t="s">
        <v>219</v>
      </c>
      <c r="B2" s="129"/>
      <c r="C2" s="129"/>
      <c r="D2" s="129"/>
      <c r="E2" s="129"/>
      <c r="F2" s="129"/>
      <c r="G2" s="129"/>
      <c r="H2" s="129"/>
      <c r="I2" s="129"/>
      <c r="J2" s="129"/>
      <c r="K2" s="26"/>
      <c r="L2" s="26"/>
      <c r="M2" s="26"/>
      <c r="N2" s="26"/>
    </row>
    <row r="3" ht="14.25">
      <c r="J3" s="18" t="s">
        <v>3</v>
      </c>
    </row>
    <row r="4" spans="1:10" ht="27.75" customHeight="1">
      <c r="A4" s="143" t="s">
        <v>43</v>
      </c>
      <c r="B4" s="143"/>
      <c r="C4" s="143" t="s">
        <v>211</v>
      </c>
      <c r="D4" s="143" t="s">
        <v>212</v>
      </c>
      <c r="E4" s="143"/>
      <c r="F4" s="143"/>
      <c r="G4" s="143"/>
      <c r="H4" s="143"/>
      <c r="I4" s="143" t="s">
        <v>220</v>
      </c>
      <c r="J4" s="143"/>
    </row>
    <row r="5" spans="1:10" ht="19.5" customHeight="1">
      <c r="A5" s="157" t="s">
        <v>48</v>
      </c>
      <c r="B5" s="157" t="s">
        <v>49</v>
      </c>
      <c r="C5" s="143"/>
      <c r="D5" s="157" t="s">
        <v>54</v>
      </c>
      <c r="E5" s="154" t="s">
        <v>106</v>
      </c>
      <c r="F5" s="155"/>
      <c r="G5" s="156"/>
      <c r="H5" s="157" t="s">
        <v>107</v>
      </c>
      <c r="I5" s="157" t="s">
        <v>108</v>
      </c>
      <c r="J5" s="157" t="s">
        <v>109</v>
      </c>
    </row>
    <row r="6" spans="1:10" ht="19.5" customHeight="1">
      <c r="A6" s="158"/>
      <c r="B6" s="158"/>
      <c r="C6" s="143"/>
      <c r="D6" s="158"/>
      <c r="E6" s="31" t="s">
        <v>9</v>
      </c>
      <c r="F6" s="31" t="s">
        <v>221</v>
      </c>
      <c r="G6" s="31" t="s">
        <v>222</v>
      </c>
      <c r="H6" s="158"/>
      <c r="I6" s="158"/>
      <c r="J6" s="158"/>
    </row>
    <row r="7" spans="1:10" ht="19.5" customHeight="1">
      <c r="A7" s="154" t="s">
        <v>54</v>
      </c>
      <c r="B7" s="156"/>
      <c r="C7" s="32"/>
      <c r="D7" s="32"/>
      <c r="E7" s="32"/>
      <c r="F7" s="32"/>
      <c r="G7" s="32"/>
      <c r="H7" s="32"/>
      <c r="I7" s="32"/>
      <c r="J7" s="35"/>
    </row>
    <row r="8" spans="1:10" ht="19.5" customHeight="1">
      <c r="A8" s="33"/>
      <c r="B8" s="33"/>
      <c r="C8" s="34"/>
      <c r="D8" s="34"/>
      <c r="E8" s="34"/>
      <c r="F8" s="34"/>
      <c r="G8" s="34"/>
      <c r="H8" s="34"/>
      <c r="I8" s="36"/>
      <c r="J8" s="37"/>
    </row>
    <row r="9" spans="1:10" ht="19.5" customHeight="1">
      <c r="A9" s="33"/>
      <c r="B9" s="33"/>
      <c r="C9" s="34"/>
      <c r="D9" s="34"/>
      <c r="E9" s="34"/>
      <c r="F9" s="34"/>
      <c r="G9" s="34"/>
      <c r="H9" s="34"/>
      <c r="I9" s="36"/>
      <c r="J9" s="37"/>
    </row>
    <row r="10" spans="1:10" ht="19.5" customHeight="1">
      <c r="A10" s="33"/>
      <c r="B10" s="33"/>
      <c r="C10" s="34"/>
      <c r="D10" s="34"/>
      <c r="E10" s="34"/>
      <c r="F10" s="34"/>
      <c r="G10" s="34"/>
      <c r="H10" s="34"/>
      <c r="I10" s="36"/>
      <c r="J10" s="37"/>
    </row>
    <row r="11" spans="1:10" ht="19.5" customHeight="1">
      <c r="A11" s="33"/>
      <c r="B11" s="33"/>
      <c r="C11" s="34"/>
      <c r="D11" s="34"/>
      <c r="E11" s="34"/>
      <c r="F11" s="34"/>
      <c r="G11" s="34"/>
      <c r="H11" s="34"/>
      <c r="I11" s="36"/>
      <c r="J11" s="37"/>
    </row>
    <row r="12" spans="1:10" ht="19.5" customHeight="1">
      <c r="A12" s="33"/>
      <c r="B12" s="33"/>
      <c r="C12" s="34"/>
      <c r="D12" s="34"/>
      <c r="E12" s="34"/>
      <c r="F12" s="34"/>
      <c r="G12" s="34"/>
      <c r="H12" s="34"/>
      <c r="I12" s="36"/>
      <c r="J12" s="37"/>
    </row>
    <row r="13" spans="1:10" ht="19.5" customHeight="1">
      <c r="A13" s="33"/>
      <c r="B13" s="33"/>
      <c r="C13" s="34"/>
      <c r="D13" s="34"/>
      <c r="E13" s="34"/>
      <c r="F13" s="34"/>
      <c r="G13" s="34"/>
      <c r="H13" s="34"/>
      <c r="I13" s="36"/>
      <c r="J13" s="37"/>
    </row>
    <row r="14" spans="1:10" ht="19.5" customHeight="1">
      <c r="A14" s="33"/>
      <c r="B14" s="33"/>
      <c r="C14" s="34"/>
      <c r="D14" s="34"/>
      <c r="E14" s="34"/>
      <c r="F14" s="34"/>
      <c r="G14" s="34"/>
      <c r="H14" s="34"/>
      <c r="I14" s="36"/>
      <c r="J14" s="37"/>
    </row>
    <row r="15" spans="1:10" ht="19.5" customHeight="1">
      <c r="A15" s="33"/>
      <c r="B15" s="33"/>
      <c r="C15" s="34"/>
      <c r="D15" s="34"/>
      <c r="E15" s="34"/>
      <c r="F15" s="34"/>
      <c r="G15" s="34"/>
      <c r="H15" s="34"/>
      <c r="I15" s="36"/>
      <c r="J15" s="37"/>
    </row>
    <row r="16" spans="1:10" ht="19.5" customHeight="1">
      <c r="A16" s="33"/>
      <c r="B16" s="33"/>
      <c r="C16" s="34"/>
      <c r="D16" s="34"/>
      <c r="E16" s="34"/>
      <c r="F16" s="34"/>
      <c r="G16" s="34"/>
      <c r="H16" s="34"/>
      <c r="I16" s="36"/>
      <c r="J16" s="37"/>
    </row>
    <row r="17" spans="1:10" ht="19.5" customHeight="1">
      <c r="A17" s="33"/>
      <c r="B17" s="33"/>
      <c r="C17" s="34"/>
      <c r="D17" s="34"/>
      <c r="E17" s="34"/>
      <c r="F17" s="34"/>
      <c r="G17" s="34"/>
      <c r="H17" s="34"/>
      <c r="I17" s="36"/>
      <c r="J17" s="37"/>
    </row>
    <row r="18" spans="1:10" ht="19.5" customHeight="1">
      <c r="A18" s="33"/>
      <c r="B18" s="33"/>
      <c r="C18" s="34"/>
      <c r="D18" s="34"/>
      <c r="E18" s="34"/>
      <c r="F18" s="34"/>
      <c r="G18" s="34"/>
      <c r="H18" s="34"/>
      <c r="I18" s="36"/>
      <c r="J18" s="37"/>
    </row>
    <row r="19" spans="1:10" ht="19.5" customHeight="1">
      <c r="A19" s="33"/>
      <c r="B19" s="33"/>
      <c r="C19" s="34"/>
      <c r="D19" s="34"/>
      <c r="E19" s="34"/>
      <c r="F19" s="34"/>
      <c r="G19" s="34"/>
      <c r="H19" s="34"/>
      <c r="I19" s="36"/>
      <c r="J19" s="37"/>
    </row>
    <row r="20" spans="1:10" ht="19.5" customHeight="1">
      <c r="A20" s="33"/>
      <c r="B20" s="33"/>
      <c r="C20" s="34"/>
      <c r="D20" s="34"/>
      <c r="E20" s="34"/>
      <c r="F20" s="34"/>
      <c r="G20" s="34"/>
      <c r="H20" s="34"/>
      <c r="I20" s="36"/>
      <c r="J20" s="37"/>
    </row>
    <row r="21" ht="14.25">
      <c r="A21" s="8" t="s">
        <v>217</v>
      </c>
    </row>
  </sheetData>
  <sheetProtection/>
  <mergeCells count="13">
    <mergeCell ref="H5:H6"/>
    <mergeCell ref="I5:I6"/>
    <mergeCell ref="J5:J6"/>
    <mergeCell ref="A2:J2"/>
    <mergeCell ref="A4:B4"/>
    <mergeCell ref="D4:H4"/>
    <mergeCell ref="I4:J4"/>
    <mergeCell ref="E5:G5"/>
    <mergeCell ref="A7:B7"/>
    <mergeCell ref="A5:A6"/>
    <mergeCell ref="B5:B6"/>
    <mergeCell ref="C4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C45" sqref="C45"/>
    </sheetView>
  </sheetViews>
  <sheetFormatPr defaultColWidth="8.625" defaultRowHeight="14.25"/>
  <cols>
    <col min="1" max="1" width="41.625" style="4" customWidth="1"/>
    <col min="2" max="2" width="20.00390625" style="25" customWidth="1"/>
    <col min="3" max="3" width="43.375" style="4" customWidth="1"/>
    <col min="4" max="4" width="15.00390625" style="25" customWidth="1"/>
    <col min="5" max="5" width="18.75390625" style="4" customWidth="1"/>
    <col min="6" max="6" width="25.25390625" style="4" customWidth="1"/>
    <col min="7" max="32" width="9.00390625" style="4" bestFit="1" customWidth="1"/>
    <col min="33" max="16384" width="8.625" style="4" customWidth="1"/>
  </cols>
  <sheetData>
    <row r="1" ht="30.75" customHeight="1">
      <c r="A1" s="4" t="s">
        <v>223</v>
      </c>
    </row>
    <row r="2" spans="1:6" ht="33.75" customHeight="1">
      <c r="A2" s="129" t="s">
        <v>224</v>
      </c>
      <c r="B2" s="129"/>
      <c r="C2" s="129"/>
      <c r="D2" s="129"/>
      <c r="E2" s="26"/>
      <c r="F2" s="26"/>
    </row>
    <row r="3" spans="3:4" ht="24.75" customHeight="1">
      <c r="C3" s="159" t="s">
        <v>225</v>
      </c>
      <c r="D3" s="159"/>
    </row>
    <row r="4" spans="1:4" ht="24.75" customHeight="1">
      <c r="A4" s="160" t="s">
        <v>4</v>
      </c>
      <c r="B4" s="160"/>
      <c r="C4" s="160" t="s">
        <v>5</v>
      </c>
      <c r="D4" s="160"/>
    </row>
    <row r="5" spans="1:4" ht="24.75" customHeight="1">
      <c r="A5" s="27" t="s">
        <v>226</v>
      </c>
      <c r="B5" s="27" t="s">
        <v>7</v>
      </c>
      <c r="C5" s="27" t="s">
        <v>226</v>
      </c>
      <c r="D5" s="27" t="s">
        <v>7</v>
      </c>
    </row>
    <row r="6" spans="1:4" ht="24.75" customHeight="1">
      <c r="A6" s="20" t="s">
        <v>227</v>
      </c>
      <c r="B6" s="28">
        <f>SUM(B7:B8)</f>
        <v>2858.47</v>
      </c>
      <c r="C6" s="20" t="s">
        <v>228</v>
      </c>
      <c r="D6" s="28">
        <f>SUM(D7:D8)</f>
        <v>2858.47</v>
      </c>
    </row>
    <row r="7" spans="1:4" ht="24.75" customHeight="1">
      <c r="A7" s="20" t="s">
        <v>229</v>
      </c>
      <c r="B7" s="29">
        <v>2858.47</v>
      </c>
      <c r="C7" s="20" t="s">
        <v>230</v>
      </c>
      <c r="D7" s="29">
        <v>2858.47</v>
      </c>
    </row>
    <row r="8" spans="1:4" ht="24.75" customHeight="1">
      <c r="A8" s="20" t="s">
        <v>231</v>
      </c>
      <c r="B8" s="30">
        <v>0</v>
      </c>
      <c r="C8" s="20" t="s">
        <v>232</v>
      </c>
      <c r="D8" s="30">
        <v>0</v>
      </c>
    </row>
    <row r="9" spans="1:4" ht="24.75" customHeight="1">
      <c r="A9" s="20" t="s">
        <v>233</v>
      </c>
      <c r="B9" s="30">
        <v>0</v>
      </c>
      <c r="C9" s="20" t="s">
        <v>234</v>
      </c>
      <c r="D9" s="30">
        <v>0</v>
      </c>
    </row>
    <row r="10" spans="1:4" ht="24.75" customHeight="1">
      <c r="A10" s="20" t="s">
        <v>235</v>
      </c>
      <c r="B10" s="30">
        <v>0</v>
      </c>
      <c r="C10" s="20" t="s">
        <v>230</v>
      </c>
      <c r="D10" s="30">
        <v>0</v>
      </c>
    </row>
    <row r="11" spans="1:4" ht="24.75" customHeight="1">
      <c r="A11" s="20" t="s">
        <v>236</v>
      </c>
      <c r="B11" s="30">
        <v>0</v>
      </c>
      <c r="C11" s="20" t="s">
        <v>232</v>
      </c>
      <c r="D11" s="30">
        <v>0</v>
      </c>
    </row>
    <row r="12" spans="1:4" ht="24.75" customHeight="1">
      <c r="A12" s="20" t="s">
        <v>237</v>
      </c>
      <c r="B12" s="30">
        <v>0</v>
      </c>
      <c r="C12" s="20" t="s">
        <v>238</v>
      </c>
      <c r="D12" s="30">
        <v>0</v>
      </c>
    </row>
    <row r="13" spans="1:4" ht="24.75" customHeight="1">
      <c r="A13" s="20" t="s">
        <v>239</v>
      </c>
      <c r="B13" s="30">
        <v>0</v>
      </c>
      <c r="C13" s="20" t="s">
        <v>240</v>
      </c>
      <c r="D13" s="30">
        <v>0</v>
      </c>
    </row>
    <row r="14" spans="1:4" ht="24.75" customHeight="1">
      <c r="A14" s="20" t="s">
        <v>241</v>
      </c>
      <c r="B14" s="30">
        <v>0</v>
      </c>
      <c r="C14" s="20" t="s">
        <v>242</v>
      </c>
      <c r="D14" s="30">
        <v>0</v>
      </c>
    </row>
    <row r="15" spans="1:4" ht="24.75" customHeight="1">
      <c r="A15" s="20" t="s">
        <v>243</v>
      </c>
      <c r="B15" s="30">
        <v>0</v>
      </c>
      <c r="C15" s="20" t="s">
        <v>244</v>
      </c>
      <c r="D15" s="30">
        <v>0</v>
      </c>
    </row>
    <row r="16" spans="1:4" ht="24.75" customHeight="1">
      <c r="A16" s="20" t="s">
        <v>245</v>
      </c>
      <c r="B16" s="30">
        <v>0</v>
      </c>
      <c r="C16" s="20" t="s">
        <v>246</v>
      </c>
      <c r="D16" s="30">
        <v>0</v>
      </c>
    </row>
    <row r="17" spans="1:4" ht="24.75" customHeight="1">
      <c r="A17" s="20" t="s">
        <v>247</v>
      </c>
      <c r="B17" s="30">
        <v>0</v>
      </c>
      <c r="C17" s="20" t="s">
        <v>248</v>
      </c>
      <c r="D17" s="30">
        <v>0</v>
      </c>
    </row>
    <row r="18" spans="1:4" ht="24.75" customHeight="1">
      <c r="A18" s="20" t="s">
        <v>249</v>
      </c>
      <c r="B18" s="30">
        <v>0</v>
      </c>
      <c r="C18" s="20"/>
      <c r="D18" s="28"/>
    </row>
    <row r="19" spans="1:4" ht="24.75" customHeight="1">
      <c r="A19" s="20"/>
      <c r="B19" s="28"/>
      <c r="C19" s="20"/>
      <c r="D19" s="28"/>
    </row>
    <row r="20" spans="1:4" ht="24.75" customHeight="1">
      <c r="A20" s="19" t="s">
        <v>250</v>
      </c>
      <c r="B20" s="28">
        <f>B6+B9+B12+B13+B14+B15+B16+B17+B18</f>
        <v>2858.47</v>
      </c>
      <c r="C20" s="19" t="s">
        <v>251</v>
      </c>
      <c r="D20" s="28">
        <f>D6+D9+D12+D13+D14+D15+D16+D17</f>
        <v>2858.47</v>
      </c>
    </row>
    <row r="21" spans="1:4" ht="24.75" customHeight="1">
      <c r="A21" s="19"/>
      <c r="B21" s="28"/>
      <c r="C21" s="19"/>
      <c r="D21" s="28"/>
    </row>
    <row r="22" spans="1:4" ht="24.75" customHeight="1">
      <c r="A22" s="20" t="s">
        <v>252</v>
      </c>
      <c r="B22" s="30">
        <v>0</v>
      </c>
      <c r="C22" s="20" t="s">
        <v>253</v>
      </c>
      <c r="D22" s="30">
        <v>0</v>
      </c>
    </row>
    <row r="23" spans="1:4" ht="24.75" customHeight="1">
      <c r="A23" s="20" t="s">
        <v>254</v>
      </c>
      <c r="B23" s="30">
        <v>0</v>
      </c>
      <c r="C23" s="20" t="s">
        <v>254</v>
      </c>
      <c r="D23" s="30">
        <v>0</v>
      </c>
    </row>
    <row r="24" spans="1:4" ht="24.75" customHeight="1">
      <c r="A24" s="20" t="s">
        <v>255</v>
      </c>
      <c r="B24" s="30">
        <v>0</v>
      </c>
      <c r="C24" s="20" t="s">
        <v>255</v>
      </c>
      <c r="D24" s="30">
        <v>0</v>
      </c>
    </row>
    <row r="25" spans="1:4" ht="24.75" customHeight="1">
      <c r="A25" s="20" t="s">
        <v>256</v>
      </c>
      <c r="B25" s="30">
        <v>0</v>
      </c>
      <c r="C25" s="20" t="s">
        <v>256</v>
      </c>
      <c r="D25" s="30">
        <v>0</v>
      </c>
    </row>
    <row r="26" spans="1:4" ht="24.75" customHeight="1">
      <c r="A26" s="20" t="s">
        <v>257</v>
      </c>
      <c r="B26" s="30">
        <v>0</v>
      </c>
      <c r="C26" s="20" t="s">
        <v>258</v>
      </c>
      <c r="D26" s="30">
        <v>0</v>
      </c>
    </row>
    <row r="27" spans="1:4" ht="24.75" customHeight="1">
      <c r="A27" s="20" t="s">
        <v>259</v>
      </c>
      <c r="B27" s="30">
        <v>0</v>
      </c>
      <c r="C27" s="20" t="s">
        <v>255</v>
      </c>
      <c r="D27" s="30">
        <v>0</v>
      </c>
    </row>
    <row r="28" spans="1:4" ht="24.75" customHeight="1">
      <c r="A28" s="20" t="s">
        <v>260</v>
      </c>
      <c r="B28" s="30">
        <v>0</v>
      </c>
      <c r="C28" s="20" t="s">
        <v>256</v>
      </c>
      <c r="D28" s="30">
        <v>0</v>
      </c>
    </row>
    <row r="29" spans="1:4" ht="24.75" customHeight="1">
      <c r="A29" s="20" t="s">
        <v>261</v>
      </c>
      <c r="B29" s="30">
        <v>0</v>
      </c>
      <c r="C29" s="20" t="s">
        <v>262</v>
      </c>
      <c r="D29" s="30">
        <v>0</v>
      </c>
    </row>
    <row r="30" spans="1:4" ht="24.75" customHeight="1">
      <c r="A30" s="20" t="s">
        <v>263</v>
      </c>
      <c r="B30" s="30">
        <v>0</v>
      </c>
      <c r="C30" s="20" t="s">
        <v>259</v>
      </c>
      <c r="D30" s="30">
        <v>0</v>
      </c>
    </row>
    <row r="31" spans="1:4" ht="24.75" customHeight="1">
      <c r="A31" s="20" t="s">
        <v>255</v>
      </c>
      <c r="B31" s="30">
        <v>0</v>
      </c>
      <c r="C31" s="20" t="s">
        <v>260</v>
      </c>
      <c r="D31" s="30">
        <v>0</v>
      </c>
    </row>
    <row r="32" spans="1:4" ht="24.75" customHeight="1">
      <c r="A32" s="20" t="s">
        <v>256</v>
      </c>
      <c r="B32" s="30">
        <v>0</v>
      </c>
      <c r="C32" s="20" t="s">
        <v>264</v>
      </c>
      <c r="D32" s="30">
        <v>0</v>
      </c>
    </row>
    <row r="33" spans="1:4" ht="24.75" customHeight="1">
      <c r="A33" s="20" t="s">
        <v>265</v>
      </c>
      <c r="B33" s="30">
        <v>0</v>
      </c>
      <c r="C33" s="20" t="s">
        <v>259</v>
      </c>
      <c r="D33" s="30">
        <v>0</v>
      </c>
    </row>
    <row r="34" spans="1:4" ht="24.75" customHeight="1">
      <c r="A34" s="20" t="s">
        <v>259</v>
      </c>
      <c r="B34" s="30">
        <v>0</v>
      </c>
      <c r="C34" s="20" t="s">
        <v>260</v>
      </c>
      <c r="D34" s="30">
        <v>0</v>
      </c>
    </row>
    <row r="35" spans="1:4" ht="24.75" customHeight="1">
      <c r="A35" s="20" t="s">
        <v>260</v>
      </c>
      <c r="B35" s="30">
        <v>0</v>
      </c>
      <c r="C35" s="20" t="s">
        <v>266</v>
      </c>
      <c r="D35" s="30">
        <v>0</v>
      </c>
    </row>
    <row r="36" spans="1:4" ht="24.75" customHeight="1">
      <c r="A36" s="20" t="s">
        <v>267</v>
      </c>
      <c r="B36" s="30">
        <v>0</v>
      </c>
      <c r="C36" s="20" t="s">
        <v>268</v>
      </c>
      <c r="D36" s="30">
        <v>0</v>
      </c>
    </row>
    <row r="37" spans="1:4" ht="24.75" customHeight="1">
      <c r="A37" s="20" t="s">
        <v>269</v>
      </c>
      <c r="B37" s="30">
        <v>0</v>
      </c>
      <c r="C37" s="20"/>
      <c r="D37" s="28"/>
    </row>
    <row r="38" spans="1:4" ht="21.75" customHeight="1">
      <c r="A38" s="20"/>
      <c r="B38" s="30"/>
      <c r="C38" s="20"/>
      <c r="D38" s="28"/>
    </row>
    <row r="39" spans="1:4" ht="25.5" customHeight="1">
      <c r="A39" s="19" t="s">
        <v>39</v>
      </c>
      <c r="B39" s="28">
        <f>B20+B22+B29</f>
        <v>2858.47</v>
      </c>
      <c r="C39" s="19" t="s">
        <v>40</v>
      </c>
      <c r="D39" s="28">
        <f>D20+D22</f>
        <v>2858.47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赵惠玲</cp:lastModifiedBy>
  <cp:lastPrinted>2020-01-06T01:51:20Z</cp:lastPrinted>
  <dcterms:created xsi:type="dcterms:W3CDTF">2018-01-18T05:24:37Z</dcterms:created>
  <dcterms:modified xsi:type="dcterms:W3CDTF">2020-01-18T06:45:24Z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KSOReadingLayout">
    <vt:bool>true</vt:bool>
  </property>
</Properties>
</file>