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<sst xmlns="http://schemas.openxmlformats.org/spreadsheetml/2006/main" count="429" uniqueCount="273">
  <si>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</si>
  <si>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</si>
  <si>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</si>
  <si>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</si>
  <si>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</si>
  <si>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</si>
  <si>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</si>
  <si>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</si>
  <si>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</si>
  <si>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</si>
  <si>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</si>
  <si>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</si>
  <si>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</si>
  <si>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</si>
  <si>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</si>
  <si>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</si>
  <si>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</si>
  <si>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</si>
  <si>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</si>
  <si>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</si>
  <si>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</si>
  <si>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</si>
  <si>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</si>
  <si>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</si>
  <si>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退休团结、公用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</si>
  <si>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</si>
  <si>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</si>
  <si>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</si>
  <si>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</si>
  <si>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</si>
  <si>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</si>
  <si>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</si>
  <si>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</si>
  <si>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</si>
  <si>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</si>
  <si>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</si>
  <si>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</si>
  <si>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</si>
  <si>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</si>
  <si>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</si>
  <si>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</si>
  <si>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</si>
  <si>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</si>
  <si>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</si>
  <si>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</si>
  <si>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</si>
  <si>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</si>
  <si>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</si>
  <si>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</si>
  <si>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</si>
  <si>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</si>
  <si>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</si>
  <si>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</si>
  <si>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</si>
  <si>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</si>
  <si>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</si>
  <si>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2050802</t>
  </si>
  <si>
    <t>干部教育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</si>
  <si>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</si>
  <si>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</si>
  <si>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</si>
  <si>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</si>
  <si>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</si>
  <si>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2101102</t>
  </si>
  <si>
    <t>事业单位医疗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</si>
  <si>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</si>
  <si>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</si>
  <si>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</si>
  <si>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</si>
  <si>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</si>
  <si>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</si>
  <si>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</si>
  <si>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</si>
  <si>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</si>
  <si>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</si>
  <si>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</si>
  <si>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</si>
  <si>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</si>
  <si>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</si>
  <si>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</si>
  <si>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</si>
  <si>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</si>
  <si>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</si>
  <si>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</si>
  <si>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</si>
  <si>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</si>
  <si>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</si>
  <si>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</si>
  <si>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</si>
  <si>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</si>
  <si>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</si>
  <si>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</si>
  <si>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</si>
  <si>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</si>
  <si>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</si>
  <si>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</si>
  <si>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</si>
  <si>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</si>
  <si>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</si>
  <si>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</si>
  <si>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</si>
  <si>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</si>
  <si>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</si>
  <si>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</si>
  <si>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</si>
  <si>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</si>
  <si>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</si>
  <si>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</si>
  <si>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</si>
  <si>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</si>
  <si>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</si>
  <si>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</si>
  <si>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</si>
  <si>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</si>
  <si>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</si>
  <si>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</si>
  <si>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</si>
  <si>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</si>
  <si>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</si>
  <si>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</si>
  <si>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</si>
  <si>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</si>
  <si>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</si>
  <si>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</si>
  <si>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</si>
  <si>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</si>
  <si>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</si>
  <si>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</si>
  <si>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</si>
  <si>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</si>
  <si>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</si>
  <si>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</si>
  <si>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</si>
  <si>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</si>
  <si>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</si>
  <si>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</si>
  <si>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</si>
  <si>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</si>
  <si>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</si>
  <si>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</si>
  <si>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</si>
  <si>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</si>
  <si>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</si>
  <si>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</si>
  <si>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</si>
  <si>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</si>
  <si>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</si>
  <si>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</si>
  <si>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</si>
  <si>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</si>
  <si>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</si>
  <si>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</si>
  <si>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</si>
  <si>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</si>
  <si>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</si>
  <si>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</si>
  <si>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</si>
  <si>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</si>
  <si>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</si>
  <si>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</si>
  <si>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</si>
  <si>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</si>
  <si>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</si>
  <si>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</si>
  <si>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</si>
  <si>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</si>
  <si>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</si>
  <si>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</si>
  <si>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</si>
  <si>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</si>
  <si>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</si>
  <si>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</si>
  <si>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</si>
  <si>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</si>
  <si>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</si>
  <si>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</si>
  <si>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</si>
  <si>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</si>
  <si>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</si>
  <si>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</si>
  <si>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</si>
  <si>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</si>
  <si>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</si>
  <si>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</si>
  <si>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</si>
  <si>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</si>
  <si>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</si>
  <si>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</si>
  <si>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</si>
  <si>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</si>
  <si>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</si>
  <si>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</si>
  <si>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</si>
  <si>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</si>
  <si>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</si>
  <si>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</si>
  <si>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</si>
  <si>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</si>
  <si>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</si>
  <si>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</si>
  <si>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</si>
  <si>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</si>
  <si>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</si>
  <si>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</si>
  <si>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</si>
  <si>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</si>
  <si>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</si>
  <si>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</si>
  <si>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</si>
  <si>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</si>
  <si>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</si>
  <si>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</si>
  <si>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</si>
  <si>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</si>
  <si>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</si>
  <si>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</si>
  <si>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</si>
  <si>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</si>
  <si>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</si>
  <si>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</si>
  <si>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</si>
  <si>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</si>
  <si>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</si>
  <si>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</si>
  <si>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</si>
  <si>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</si>
  <si>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</si>
  <si>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</si>
  <si>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</si>
  <si>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</si>
  <si>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</si>
  <si>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</si>
  <si>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</si>
  <si>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</si>
  <si>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</si>
  <si>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</si>
  <si>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</si>
  <si>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</si>
  <si>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</si>
  <si>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</si>
  <si>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</si>
  <si>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</si>
  <si>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</si>
  <si>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</si>
  <si>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</si>
  <si>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</si>
  <si>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</si>
  <si>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</si>
  <si>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</si>
  <si>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</si>
  <si>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</si>
  <si>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</si>
  <si>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</si>
  <si>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</si>
  <si>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</si>
  <si>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</si>
  <si>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</si>
  <si>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</si>
  <si>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</si>
  <si>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</si>
  <si>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</si>
  <si>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</si>
  <si>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</si>
  <si>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</si>
  <si>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</si>
  <si>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</si>
  <si>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</si>
  <si>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</si>
  <si>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</si>
  <si>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r>
      <t xml:space="preserve"> </t>
    </r>
    <r>
      <rPr>
        <sz val="11"/>
        <color indexed="8"/>
        <rFont val="宋体"/>
        <family val="0"/>
      </rPr>
      <t xml:space="preserve">   </t>
    </r>
  </si>
  <si>
    <t>注：此表为空表</t>
  </si>
  <si>
    <t>注：此表为空表</t>
  </si>
  <si>
    <t>注：此表为空表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</si>
</sst>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 "/>
    <numFmt numFmtId="179" formatCode="0.0"/>
    <numFmt numFmtId="180" formatCode="#,##0.00;[Red]#,##0.00"/>
    <numFmt numFmtId="181" formatCode="0.00_);[Red]\(0.00\)"/>
    <numFmt numFmtId="182" formatCode="0.000"/>
    <numFmt numFmtId="183" formatCode="#,##0.00_);\(#,##0.00\)"/>
    <numFmt numFmtId="184" formatCode="0.00_);\(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left" vertical="center"/>
      <protection/>
    </xf>
    <xf numFmtId="177" fontId="6" fillId="0" borderId="11" xfId="0" applyNumberFormat="1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right" vertical="center"/>
      <protection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76" fontId="1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10" fontId="8" fillId="0" borderId="1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181" fontId="60" fillId="0" borderId="10" xfId="0" applyNumberFormat="1" applyFont="1" applyFill="1" applyBorder="1" applyAlignment="1">
      <alignment horizontal="right" vertical="center"/>
    </xf>
    <xf numFmtId="181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183" fontId="56" fillId="0" borderId="10" xfId="0" applyNumberFormat="1" applyFont="1" applyFill="1" applyBorder="1" applyAlignment="1">
      <alignment horizontal="right" vertical="center"/>
    </xf>
    <xf numFmtId="2" fontId="57" fillId="0" borderId="10" xfId="0" applyNumberFormat="1" applyFont="1" applyFill="1" applyBorder="1" applyAlignment="1">
      <alignment horizontal="right" vertical="center" wrapText="1"/>
    </xf>
    <xf numFmtId="2" fontId="57" fillId="0" borderId="10" xfId="0" applyNumberFormat="1" applyFont="1" applyFill="1" applyBorder="1" applyAlignment="1">
      <alignment vertical="center" wrapText="1"/>
    </xf>
    <xf numFmtId="2" fontId="61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181" fontId="0" fillId="0" borderId="0" xfId="0" applyNumberFormat="1" applyFill="1" applyAlignment="1">
      <alignment horizontal="right" vertical="center"/>
    </xf>
    <xf numFmtId="181" fontId="56" fillId="0" borderId="0" xfId="0" applyNumberFormat="1" applyFont="1" applyFill="1" applyAlignment="1">
      <alignment horizontal="right" vertical="center"/>
    </xf>
    <xf numFmtId="181" fontId="3" fillId="0" borderId="14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>
      <alignment horizontal="center" vertical="center" wrapText="1"/>
    </xf>
    <xf numFmtId="181" fontId="1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 wrapText="1"/>
    </xf>
    <xf numFmtId="181" fontId="13" fillId="0" borderId="11" xfId="0" applyNumberFormat="1" applyFont="1" applyFill="1" applyBorder="1" applyAlignment="1">
      <alignment horizontal="right" vertical="center" wrapText="1"/>
    </xf>
    <xf numFmtId="181" fontId="13" fillId="0" borderId="17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right" vertical="center" wrapText="1"/>
    </xf>
    <xf numFmtId="181" fontId="13" fillId="0" borderId="11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57" fillId="0" borderId="16" xfId="0" applyNumberFormat="1" applyFont="1" applyFill="1" applyBorder="1" applyAlignment="1">
      <alignment horizontal="center" vertical="center" wrapText="1"/>
    </xf>
    <xf numFmtId="181" fontId="57" fillId="0" borderId="16" xfId="0" applyNumberFormat="1" applyFont="1" applyBorder="1" applyAlignment="1">
      <alignment horizontal="center" vertical="center" wrapText="1"/>
    </xf>
    <xf numFmtId="181" fontId="57" fillId="0" borderId="12" xfId="0" applyNumberFormat="1" applyFont="1" applyFill="1" applyBorder="1" applyAlignment="1">
      <alignment horizontal="center" vertical="center" wrapText="1"/>
    </xf>
    <xf numFmtId="181" fontId="57" fillId="0" borderId="12" xfId="0" applyNumberFormat="1" applyFont="1" applyBorder="1" applyAlignment="1">
      <alignment horizontal="center" vertical="center" wrapText="1"/>
    </xf>
    <xf numFmtId="181" fontId="61" fillId="0" borderId="10" xfId="0" applyNumberFormat="1" applyFont="1" applyFill="1" applyBorder="1" applyAlignment="1">
      <alignment horizontal="right" vertical="center" wrapText="1"/>
    </xf>
    <xf numFmtId="181" fontId="61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80"/>
      <c r="C1" s="80"/>
      <c r="D1" s="80"/>
      <c r="E1" s="80"/>
      <c r="F1" s="80"/>
      <c r="G1" s="80"/>
      <c r="H1" s="80"/>
      <c r="I1" s="80"/>
      <c r="J1" s="80"/>
    </row>
    <row r="2" spans="2:10" ht="164.25" customHeight="1">
      <c r="B2" s="81" t="s">
        <v>0</v>
      </c>
      <c r="C2" s="82"/>
      <c r="D2" s="82"/>
      <c r="E2" s="82"/>
      <c r="F2" s="82"/>
      <c r="G2" s="82"/>
      <c r="H2" s="82"/>
      <c r="I2" s="82"/>
      <c r="J2" s="8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8" sqref="D8:P8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235</v>
      </c>
    </row>
    <row r="2" spans="1:17" s="13" customFormat="1" ht="28.5" customHeight="1">
      <c r="A2" s="94" t="s">
        <v>236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5:17" s="14" customFormat="1" ht="23.25" customHeight="1">
      <c r="O3" s="19" t="s">
        <v>3</v>
      </c>
      <c r="P3" s="19"/>
      <c r="Q3" s="19"/>
    </row>
    <row r="4" spans="1:17" s="14" customFormat="1" ht="15" customHeight="1">
      <c r="A4" s="125" t="s">
        <v>215</v>
      </c>
      <c r="B4" s="125" t="s">
        <v>237</v>
      </c>
      <c r="C4" s="125"/>
      <c r="D4" s="125"/>
      <c r="E4" s="125" t="s">
        <v>238</v>
      </c>
      <c r="F4" s="125"/>
      <c r="G4" s="125"/>
      <c r="H4" s="125" t="s">
        <v>239</v>
      </c>
      <c r="I4" s="125" t="s">
        <v>240</v>
      </c>
      <c r="J4" s="125" t="s">
        <v>241</v>
      </c>
      <c r="K4" s="125" t="s">
        <v>242</v>
      </c>
      <c r="L4" s="125" t="s">
        <v>243</v>
      </c>
      <c r="M4" s="125"/>
      <c r="N4" s="125"/>
      <c r="O4" s="125" t="s">
        <v>244</v>
      </c>
      <c r="P4" s="125" t="s">
        <v>245</v>
      </c>
      <c r="Q4" s="20"/>
    </row>
    <row r="5" spans="1:17" s="14" customFormat="1" ht="24.75" customHeight="1">
      <c r="A5" s="125"/>
      <c r="B5" s="125" t="s">
        <v>9</v>
      </c>
      <c r="C5" s="125" t="s">
        <v>246</v>
      </c>
      <c r="D5" s="125" t="s">
        <v>247</v>
      </c>
      <c r="E5" s="125" t="s">
        <v>9</v>
      </c>
      <c r="F5" s="17" t="s">
        <v>248</v>
      </c>
      <c r="G5" s="17"/>
      <c r="H5" s="125"/>
      <c r="I5" s="125"/>
      <c r="J5" s="125"/>
      <c r="K5" s="125"/>
      <c r="L5" s="125" t="s">
        <v>9</v>
      </c>
      <c r="M5" s="125" t="s">
        <v>249</v>
      </c>
      <c r="N5" s="125" t="s">
        <v>250</v>
      </c>
      <c r="O5" s="125"/>
      <c r="P5" s="125"/>
      <c r="Q5" s="20"/>
    </row>
    <row r="6" spans="1:17" s="15" customFormat="1" ht="39" customHeight="1">
      <c r="A6" s="125"/>
      <c r="B6" s="125"/>
      <c r="C6" s="125"/>
      <c r="D6" s="125"/>
      <c r="E6" s="125"/>
      <c r="F6" s="125" t="s">
        <v>251</v>
      </c>
      <c r="G6" s="125" t="s">
        <v>48</v>
      </c>
      <c r="H6" s="125"/>
      <c r="I6" s="125"/>
      <c r="J6" s="125"/>
      <c r="K6" s="125"/>
      <c r="L6" s="125"/>
      <c r="M6" s="125"/>
      <c r="N6" s="125"/>
      <c r="O6" s="125"/>
      <c r="P6" s="125"/>
      <c r="Q6" s="20"/>
    </row>
    <row r="7" spans="1:17" s="15" customFormat="1" ht="14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0"/>
    </row>
    <row r="8" spans="1:17" s="15" customFormat="1" ht="24.75" customHeight="1">
      <c r="A8" s="18">
        <f>B8+E8+H8+I8+J8+K8+L8+O8+P8</f>
        <v>305.77</v>
      </c>
      <c r="B8" s="18">
        <f>C8+D8</f>
        <v>305.77</v>
      </c>
      <c r="C8" s="18">
        <v>305.77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20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3" sqref="G13"/>
    </sheetView>
  </sheetViews>
  <sheetFormatPr defaultColWidth="9.00390625" defaultRowHeight="14.25"/>
  <cols>
    <col min="2" max="2" width="11.25390625" style="0" customWidth="1"/>
    <col min="3" max="3" width="13.50390625" style="153" customWidth="1"/>
    <col min="4" max="4" width="9.00390625" style="153" customWidth="1"/>
    <col min="5" max="5" width="8.875" style="153" customWidth="1"/>
    <col min="6" max="6" width="11.375" style="153" customWidth="1"/>
    <col min="7" max="7" width="15.625" style="153" customWidth="1"/>
    <col min="8" max="8" width="18.75390625" style="153" customWidth="1"/>
    <col min="9" max="9" width="10.375" style="0" customWidth="1"/>
  </cols>
  <sheetData>
    <row r="1" ht="14.25">
      <c r="A1" t="s">
        <v>252</v>
      </c>
    </row>
    <row r="2" spans="3:8" s="1" customFormat="1" ht="36.75" customHeight="1">
      <c r="C2" s="154"/>
      <c r="D2" s="155" t="s">
        <v>253</v>
      </c>
      <c r="E2" s="155"/>
      <c r="F2" s="155"/>
      <c r="G2" s="155"/>
      <c r="H2" s="155"/>
    </row>
    <row r="3" ht="27" customHeight="1">
      <c r="I3" t="s">
        <v>3</v>
      </c>
    </row>
    <row r="5" spans="1:11" s="8" customFormat="1" ht="27" customHeight="1">
      <c r="A5" s="97" t="s">
        <v>44</v>
      </c>
      <c r="B5" s="97"/>
      <c r="C5" s="156" t="s">
        <v>216</v>
      </c>
      <c r="D5" s="156" t="s">
        <v>254</v>
      </c>
      <c r="E5" s="156" t="s">
        <v>255</v>
      </c>
      <c r="F5" s="156" t="s">
        <v>256</v>
      </c>
      <c r="G5" s="157" t="s">
        <v>257</v>
      </c>
      <c r="H5" s="157" t="s">
        <v>258</v>
      </c>
      <c r="I5" s="128" t="s">
        <v>259</v>
      </c>
      <c r="J5" s="128" t="s">
        <v>260</v>
      </c>
      <c r="K5" s="128" t="s">
        <v>261</v>
      </c>
    </row>
    <row r="6" spans="1:11" s="8" customFormat="1" ht="14.25">
      <c r="A6" s="9" t="s">
        <v>49</v>
      </c>
      <c r="B6" s="9" t="s">
        <v>50</v>
      </c>
      <c r="C6" s="158"/>
      <c r="D6" s="158"/>
      <c r="E6" s="158"/>
      <c r="F6" s="158"/>
      <c r="G6" s="159"/>
      <c r="H6" s="159"/>
      <c r="I6" s="129"/>
      <c r="J6" s="129"/>
      <c r="K6" s="129"/>
    </row>
    <row r="7" spans="1:11" ht="24.75" customHeight="1">
      <c r="A7" s="126" t="s">
        <v>55</v>
      </c>
      <c r="B7" s="127"/>
      <c r="C7" s="160">
        <f aca="true" t="shared" si="0" ref="C7:K7">SUM(C8:C15)</f>
        <v>305.77</v>
      </c>
      <c r="D7" s="160">
        <f t="shared" si="0"/>
        <v>0</v>
      </c>
      <c r="E7" s="160">
        <f t="shared" si="0"/>
        <v>305.77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</row>
    <row r="8" spans="1:11" ht="24.75" customHeight="1">
      <c r="A8" s="10" t="s">
        <v>56</v>
      </c>
      <c r="B8" s="10" t="s">
        <v>57</v>
      </c>
      <c r="C8" s="160">
        <f aca="true" t="shared" si="1" ref="C8:C15">SUM(D8:K8)</f>
        <v>237.2</v>
      </c>
      <c r="D8" s="160">
        <f aca="true" t="shared" si="2" ref="D8:K8">SUM(D9:D15)</f>
        <v>0</v>
      </c>
      <c r="E8" s="161">
        <v>237.2</v>
      </c>
      <c r="F8" s="160">
        <f t="shared" si="2"/>
        <v>0</v>
      </c>
      <c r="G8" s="160">
        <f t="shared" si="2"/>
        <v>0</v>
      </c>
      <c r="H8" s="160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</row>
    <row r="9" spans="1:11" ht="24.75" customHeight="1">
      <c r="A9" s="11">
        <v>2080502</v>
      </c>
      <c r="B9" s="10" t="s">
        <v>58</v>
      </c>
      <c r="C9" s="160">
        <f t="shared" si="1"/>
        <v>4.41</v>
      </c>
      <c r="D9" s="160">
        <f aca="true" t="shared" si="3" ref="D9:K9">SUM(D10:D15)</f>
        <v>0</v>
      </c>
      <c r="E9" s="161">
        <v>4.41</v>
      </c>
      <c r="F9" s="160">
        <f t="shared" si="3"/>
        <v>0</v>
      </c>
      <c r="G9" s="160">
        <f t="shared" si="3"/>
        <v>0</v>
      </c>
      <c r="H9" s="160">
        <f t="shared" si="3"/>
        <v>0</v>
      </c>
      <c r="I9" s="92">
        <f t="shared" si="3"/>
        <v>0</v>
      </c>
      <c r="J9" s="92">
        <f t="shared" si="3"/>
        <v>0</v>
      </c>
      <c r="K9" s="92">
        <f t="shared" si="3"/>
        <v>0</v>
      </c>
    </row>
    <row r="10" spans="1:11" ht="24.75" customHeight="1">
      <c r="A10" s="10" t="s">
        <v>59</v>
      </c>
      <c r="B10" s="12" t="s">
        <v>60</v>
      </c>
      <c r="C10" s="160">
        <f t="shared" si="1"/>
        <v>15.89</v>
      </c>
      <c r="D10" s="160">
        <f aca="true" t="shared" si="4" ref="D10:K15">SUM(D11:D15)</f>
        <v>0</v>
      </c>
      <c r="E10" s="161">
        <v>15.89</v>
      </c>
      <c r="F10" s="160">
        <f t="shared" si="4"/>
        <v>0</v>
      </c>
      <c r="G10" s="160">
        <f t="shared" si="4"/>
        <v>0</v>
      </c>
      <c r="H10" s="160">
        <f t="shared" si="4"/>
        <v>0</v>
      </c>
      <c r="I10" s="92">
        <f t="shared" si="4"/>
        <v>0</v>
      </c>
      <c r="J10" s="92">
        <f t="shared" si="4"/>
        <v>0</v>
      </c>
      <c r="K10" s="92">
        <f t="shared" si="4"/>
        <v>0</v>
      </c>
    </row>
    <row r="11" spans="1:11" ht="24.75" customHeight="1">
      <c r="A11" s="10" t="s">
        <v>61</v>
      </c>
      <c r="B11" s="12" t="s">
        <v>62</v>
      </c>
      <c r="C11" s="160">
        <f t="shared" si="1"/>
        <v>7.94</v>
      </c>
      <c r="D11" s="160">
        <f t="shared" si="4"/>
        <v>0</v>
      </c>
      <c r="E11" s="161">
        <v>7.94</v>
      </c>
      <c r="F11" s="160">
        <f t="shared" si="4"/>
        <v>0</v>
      </c>
      <c r="G11" s="160">
        <f t="shared" si="4"/>
        <v>0</v>
      </c>
      <c r="H11" s="160">
        <f t="shared" si="4"/>
        <v>0</v>
      </c>
      <c r="I11" s="92">
        <f t="shared" si="4"/>
        <v>0</v>
      </c>
      <c r="J11" s="92">
        <f t="shared" si="4"/>
        <v>0</v>
      </c>
      <c r="K11" s="92">
        <f t="shared" si="4"/>
        <v>0</v>
      </c>
    </row>
    <row r="12" spans="1:11" ht="24.75" customHeight="1">
      <c r="A12" s="10" t="s">
        <v>63</v>
      </c>
      <c r="B12" s="10" t="s">
        <v>64</v>
      </c>
      <c r="C12" s="160">
        <f t="shared" si="1"/>
        <v>7.94</v>
      </c>
      <c r="D12" s="160">
        <f t="shared" si="4"/>
        <v>0</v>
      </c>
      <c r="E12" s="161">
        <v>7.94</v>
      </c>
      <c r="F12" s="160">
        <f t="shared" si="4"/>
        <v>0</v>
      </c>
      <c r="G12" s="160">
        <f t="shared" si="4"/>
        <v>0</v>
      </c>
      <c r="H12" s="160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</row>
    <row r="13" spans="1:11" ht="24.75" customHeight="1">
      <c r="A13" s="10" t="s">
        <v>65</v>
      </c>
      <c r="B13" s="10" t="s">
        <v>66</v>
      </c>
      <c r="C13" s="160">
        <f t="shared" si="1"/>
        <v>7.02</v>
      </c>
      <c r="D13" s="160">
        <f t="shared" si="4"/>
        <v>0</v>
      </c>
      <c r="E13" s="161">
        <v>7.02</v>
      </c>
      <c r="F13" s="160">
        <f t="shared" si="4"/>
        <v>0</v>
      </c>
      <c r="G13" s="160">
        <f t="shared" si="4"/>
        <v>0</v>
      </c>
      <c r="H13" s="160">
        <f t="shared" si="4"/>
        <v>0</v>
      </c>
      <c r="I13" s="92">
        <f t="shared" si="4"/>
        <v>0</v>
      </c>
      <c r="J13" s="92">
        <f t="shared" si="4"/>
        <v>0</v>
      </c>
      <c r="K13" s="92">
        <f t="shared" si="4"/>
        <v>0</v>
      </c>
    </row>
    <row r="14" spans="1:11" ht="24.75" customHeight="1">
      <c r="A14" s="10" t="s">
        <v>67</v>
      </c>
      <c r="B14" s="10" t="s">
        <v>68</v>
      </c>
      <c r="C14" s="160">
        <f t="shared" si="1"/>
        <v>13.72</v>
      </c>
      <c r="D14" s="160">
        <f t="shared" si="4"/>
        <v>0</v>
      </c>
      <c r="E14" s="161">
        <v>13.72</v>
      </c>
      <c r="F14" s="160">
        <f t="shared" si="4"/>
        <v>0</v>
      </c>
      <c r="G14" s="160">
        <f t="shared" si="4"/>
        <v>0</v>
      </c>
      <c r="H14" s="160">
        <f t="shared" si="4"/>
        <v>0</v>
      </c>
      <c r="I14" s="92">
        <f t="shared" si="4"/>
        <v>0</v>
      </c>
      <c r="J14" s="92">
        <f t="shared" si="4"/>
        <v>0</v>
      </c>
      <c r="K14" s="92">
        <f t="shared" si="4"/>
        <v>0</v>
      </c>
    </row>
    <row r="15" spans="1:11" ht="24.75" customHeight="1">
      <c r="A15" s="10" t="s">
        <v>69</v>
      </c>
      <c r="B15" s="10" t="s">
        <v>70</v>
      </c>
      <c r="C15" s="160">
        <f t="shared" si="1"/>
        <v>11.65</v>
      </c>
      <c r="D15" s="160">
        <f t="shared" si="4"/>
        <v>0</v>
      </c>
      <c r="E15" s="161">
        <v>11.65</v>
      </c>
      <c r="F15" s="160">
        <f t="shared" si="4"/>
        <v>0</v>
      </c>
      <c r="G15" s="160">
        <f t="shared" si="4"/>
        <v>0</v>
      </c>
      <c r="H15" s="160">
        <f t="shared" si="4"/>
        <v>0</v>
      </c>
      <c r="I15" s="92">
        <f t="shared" si="4"/>
        <v>0</v>
      </c>
      <c r="J15" s="92">
        <f t="shared" si="4"/>
        <v>0</v>
      </c>
      <c r="K15" s="92">
        <f t="shared" si="4"/>
        <v>0</v>
      </c>
    </row>
  </sheetData>
  <sheetProtection/>
  <mergeCells count="12">
    <mergeCell ref="G5:G6"/>
    <mergeCell ref="H5:H6"/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4">
      <selection activeCell="D9" sqref="D9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9" width="6.375" style="0" bestFit="1" customWidth="1"/>
    <col min="10" max="10" width="6.125" style="0" customWidth="1"/>
    <col min="11" max="11" width="6.375" style="0" bestFit="1" customWidth="1"/>
    <col min="12" max="27" width="6.375" style="0" customWidth="1"/>
  </cols>
  <sheetData>
    <row r="1" ht="14.25">
      <c r="A1" t="s">
        <v>262</v>
      </c>
    </row>
    <row r="2" spans="1:27" s="1" customFormat="1" ht="32.25" customHeight="1">
      <c r="A2" s="134" t="s">
        <v>263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5" t="s">
        <v>3</v>
      </c>
      <c r="X3" s="135"/>
      <c r="Y3" s="135"/>
      <c r="Z3" s="135"/>
    </row>
    <row r="4" spans="1:27" s="3" customFormat="1" ht="45.75" customHeight="1">
      <c r="A4" s="130" t="s">
        <v>264</v>
      </c>
      <c r="B4" s="130"/>
      <c r="C4" s="133" t="s">
        <v>117</v>
      </c>
      <c r="D4" s="133" t="s">
        <v>265</v>
      </c>
      <c r="E4" s="133"/>
      <c r="F4" s="133"/>
      <c r="G4" s="133"/>
      <c r="H4" s="133"/>
      <c r="I4" s="133"/>
      <c r="J4" s="133"/>
      <c r="K4" s="133"/>
      <c r="L4" s="133" t="s">
        <v>266</v>
      </c>
      <c r="M4" s="133"/>
      <c r="N4" s="133"/>
      <c r="O4" s="133"/>
      <c r="P4" s="133"/>
      <c r="Q4" s="133"/>
      <c r="R4" s="133"/>
      <c r="S4" s="133"/>
      <c r="T4" s="133" t="s">
        <v>267</v>
      </c>
      <c r="U4" s="133"/>
      <c r="V4" s="133"/>
      <c r="W4" s="133"/>
      <c r="X4" s="133"/>
      <c r="Y4" s="133"/>
      <c r="Z4" s="133"/>
      <c r="AA4" s="133"/>
    </row>
    <row r="5" spans="1:27" s="3" customFormat="1" ht="29.25" customHeight="1">
      <c r="A5" s="130" t="s">
        <v>49</v>
      </c>
      <c r="B5" s="130" t="s">
        <v>50</v>
      </c>
      <c r="C5" s="133"/>
      <c r="D5" s="133" t="s">
        <v>55</v>
      </c>
      <c r="E5" s="130" t="s">
        <v>10</v>
      </c>
      <c r="F5" s="130"/>
      <c r="G5" s="130"/>
      <c r="H5" s="130" t="s">
        <v>11</v>
      </c>
      <c r="I5" s="130"/>
      <c r="J5" s="130"/>
      <c r="K5" s="130" t="s">
        <v>268</v>
      </c>
      <c r="L5" s="133" t="s">
        <v>55</v>
      </c>
      <c r="M5" s="130" t="s">
        <v>10</v>
      </c>
      <c r="N5" s="130"/>
      <c r="O5" s="130"/>
      <c r="P5" s="130" t="s">
        <v>11</v>
      </c>
      <c r="Q5" s="130"/>
      <c r="R5" s="130"/>
      <c r="S5" s="130" t="s">
        <v>268</v>
      </c>
      <c r="T5" s="133" t="s">
        <v>55</v>
      </c>
      <c r="U5" s="130" t="s">
        <v>10</v>
      </c>
      <c r="V5" s="130"/>
      <c r="W5" s="130"/>
      <c r="X5" s="130" t="s">
        <v>11</v>
      </c>
      <c r="Y5" s="130"/>
      <c r="Z5" s="130"/>
      <c r="AA5" s="130" t="s">
        <v>268</v>
      </c>
    </row>
    <row r="6" spans="1:27" s="3" customFormat="1" ht="24" customHeight="1">
      <c r="A6" s="130"/>
      <c r="B6" s="130"/>
      <c r="C6" s="133"/>
      <c r="D6" s="133"/>
      <c r="E6" s="6" t="s">
        <v>9</v>
      </c>
      <c r="F6" s="6" t="s">
        <v>76</v>
      </c>
      <c r="G6" s="6" t="s">
        <v>77</v>
      </c>
      <c r="H6" s="6" t="s">
        <v>9</v>
      </c>
      <c r="I6" s="6" t="s">
        <v>76</v>
      </c>
      <c r="J6" s="6" t="s">
        <v>77</v>
      </c>
      <c r="K6" s="130"/>
      <c r="L6" s="133"/>
      <c r="M6" s="6" t="s">
        <v>9</v>
      </c>
      <c r="N6" s="6" t="s">
        <v>76</v>
      </c>
      <c r="O6" s="6" t="s">
        <v>77</v>
      </c>
      <c r="P6" s="6" t="s">
        <v>9</v>
      </c>
      <c r="Q6" s="6" t="s">
        <v>76</v>
      </c>
      <c r="R6" s="6" t="s">
        <v>77</v>
      </c>
      <c r="S6" s="130"/>
      <c r="T6" s="133"/>
      <c r="U6" s="6" t="s">
        <v>9</v>
      </c>
      <c r="V6" s="6" t="s">
        <v>76</v>
      </c>
      <c r="W6" s="6" t="s">
        <v>77</v>
      </c>
      <c r="X6" s="6" t="s">
        <v>9</v>
      </c>
      <c r="Y6" s="6" t="s">
        <v>76</v>
      </c>
      <c r="Z6" s="6" t="s">
        <v>77</v>
      </c>
      <c r="AA6" s="130"/>
    </row>
    <row r="7" spans="1:27" s="4" customFormat="1" ht="24.75" customHeight="1">
      <c r="A7" s="131" t="s">
        <v>55</v>
      </c>
      <c r="B7" s="132"/>
      <c r="C7" s="93">
        <v>0</v>
      </c>
      <c r="D7" s="93">
        <f aca="true" t="shared" si="0" ref="D7:AA7">SUM(D8:D16)</f>
        <v>0</v>
      </c>
      <c r="E7" s="93">
        <f t="shared" si="0"/>
        <v>0</v>
      </c>
      <c r="F7" s="93">
        <f t="shared" si="0"/>
        <v>0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93">
        <f t="shared" si="0"/>
        <v>0</v>
      </c>
      <c r="Y7" s="93">
        <f t="shared" si="0"/>
        <v>0</v>
      </c>
      <c r="Z7" s="93">
        <f t="shared" si="0"/>
        <v>0</v>
      </c>
      <c r="AA7" s="93">
        <f t="shared" si="0"/>
        <v>0</v>
      </c>
    </row>
    <row r="8" spans="1:27" s="4" customFormat="1" ht="24.75" customHeight="1">
      <c r="A8" s="7"/>
      <c r="B8" s="7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7" s="4" customFormat="1" ht="24.75" customHeight="1">
      <c r="A9" s="7"/>
      <c r="B9" s="7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7" s="4" customFormat="1" ht="24.75" customHeight="1">
      <c r="A10" s="7"/>
      <c r="B10" s="7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</row>
    <row r="11" spans="1:27" s="4" customFormat="1" ht="24.75" customHeight="1">
      <c r="A11" s="7"/>
      <c r="B11" s="7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1:27" s="4" customFormat="1" ht="24.75" customHeight="1">
      <c r="A12" s="7"/>
      <c r="B12" s="7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</row>
    <row r="13" spans="1:27" s="4" customFormat="1" ht="24.75" customHeight="1">
      <c r="A13" s="7"/>
      <c r="B13" s="7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1:27" s="4" customFormat="1" ht="24.75" customHeight="1">
      <c r="A14" s="7"/>
      <c r="B14" s="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4" customFormat="1" ht="24.75" customHeight="1">
      <c r="A15" s="7"/>
      <c r="B15" s="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1:27" s="4" customFormat="1" ht="24.75" customHeight="1">
      <c r="A16" s="7"/>
      <c r="B16" s="7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1:2" ht="14.25">
      <c r="A17" s="115" t="s">
        <v>270</v>
      </c>
      <c r="B17" s="116"/>
    </row>
  </sheetData>
  <sheetProtection/>
  <mergeCells count="23">
    <mergeCell ref="A2:AA2"/>
    <mergeCell ref="W3:Z3"/>
    <mergeCell ref="A4:B4"/>
    <mergeCell ref="D4:K4"/>
    <mergeCell ref="L4:S4"/>
    <mergeCell ref="T4:AA4"/>
    <mergeCell ref="M5:O5"/>
    <mergeCell ref="P5:R5"/>
    <mergeCell ref="U5:W5"/>
    <mergeCell ref="X5:Z5"/>
    <mergeCell ref="L5:L6"/>
    <mergeCell ref="S5:S6"/>
    <mergeCell ref="T5:T6"/>
    <mergeCell ref="A17:B17"/>
    <mergeCell ref="AA5:AA6"/>
    <mergeCell ref="A7:B7"/>
    <mergeCell ref="A5:A6"/>
    <mergeCell ref="B5:B6"/>
    <mergeCell ref="C4:C6"/>
    <mergeCell ref="D5:D6"/>
    <mergeCell ref="K5:K6"/>
    <mergeCell ref="E5:G5"/>
    <mergeCell ref="H5:J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8">
      <selection activeCell="E8" sqref="E8:E28"/>
    </sheetView>
  </sheetViews>
  <sheetFormatPr defaultColWidth="9.00390625" defaultRowHeight="14.25"/>
  <cols>
    <col min="1" max="1" width="33.75390625" style="4" customWidth="1"/>
    <col min="2" max="2" width="14.625" style="136" customWidth="1"/>
    <col min="3" max="3" width="30.125" style="4" customWidth="1"/>
    <col min="4" max="4" width="10.75390625" style="136" customWidth="1"/>
    <col min="5" max="5" width="19.875" style="136" customWidth="1"/>
    <col min="6" max="6" width="18.50390625" style="136" customWidth="1"/>
    <col min="7" max="7" width="9.00390625" style="4" customWidth="1"/>
    <col min="8" max="8" width="15.375" style="4" customWidth="1"/>
    <col min="9" max="16384" width="9.00390625" style="4" customWidth="1"/>
  </cols>
  <sheetData>
    <row r="1" ht="21" customHeight="1">
      <c r="A1" s="4" t="s">
        <v>1</v>
      </c>
    </row>
    <row r="2" spans="1:6" s="13" customFormat="1" ht="28.5" customHeight="1">
      <c r="A2" s="94" t="s">
        <v>2</v>
      </c>
      <c r="B2" s="94"/>
      <c r="C2" s="94"/>
      <c r="D2" s="94"/>
      <c r="E2" s="94"/>
      <c r="F2" s="94"/>
    </row>
    <row r="3" spans="2:6" s="14" customFormat="1" ht="17.25" customHeight="1">
      <c r="B3" s="137"/>
      <c r="C3" s="72"/>
      <c r="D3" s="137"/>
      <c r="E3" s="137"/>
      <c r="F3" s="137" t="s">
        <v>3</v>
      </c>
    </row>
    <row r="4" spans="1:6" ht="17.25" customHeight="1">
      <c r="A4" s="95" t="s">
        <v>4</v>
      </c>
      <c r="B4" s="95"/>
      <c r="C4" s="95" t="s">
        <v>5</v>
      </c>
      <c r="D4" s="95"/>
      <c r="E4" s="95"/>
      <c r="F4" s="95"/>
    </row>
    <row r="5" spans="1:6" s="14" customFormat="1" ht="24.75" customHeight="1">
      <c r="A5" s="96" t="s">
        <v>6</v>
      </c>
      <c r="B5" s="138" t="s">
        <v>7</v>
      </c>
      <c r="C5" s="96" t="s">
        <v>8</v>
      </c>
      <c r="D5" s="144" t="s">
        <v>7</v>
      </c>
      <c r="E5" s="144"/>
      <c r="F5" s="144"/>
    </row>
    <row r="6" spans="1:6" s="14" customFormat="1" ht="27.75" customHeight="1">
      <c r="A6" s="96"/>
      <c r="B6" s="139"/>
      <c r="C6" s="96"/>
      <c r="D6" s="145" t="s">
        <v>9</v>
      </c>
      <c r="E6" s="145" t="s">
        <v>10</v>
      </c>
      <c r="F6" s="145" t="s">
        <v>11</v>
      </c>
    </row>
    <row r="7" spans="1:6" s="14" customFormat="1" ht="24.75" customHeight="1">
      <c r="A7" s="73" t="s">
        <v>12</v>
      </c>
      <c r="B7" s="140">
        <f>SUM(B8:B9)</f>
        <v>305.77</v>
      </c>
      <c r="C7" s="73" t="s">
        <v>13</v>
      </c>
      <c r="D7" s="140">
        <f>SUM(D8:D28)</f>
        <v>305.77</v>
      </c>
      <c r="E7" s="140">
        <f>SUM(E8:E28)</f>
        <v>305.77</v>
      </c>
      <c r="F7" s="147">
        <f>SUM(F8:F28)</f>
        <v>0</v>
      </c>
    </row>
    <row r="8" spans="1:6" s="14" customFormat="1" ht="24.75" customHeight="1">
      <c r="A8" s="74" t="s">
        <v>14</v>
      </c>
      <c r="B8" s="141">
        <v>305.77</v>
      </c>
      <c r="C8" s="74" t="s">
        <v>15</v>
      </c>
      <c r="D8" s="141">
        <v>0</v>
      </c>
      <c r="E8" s="141">
        <v>0</v>
      </c>
      <c r="F8" s="141">
        <f aca="true" t="shared" si="0" ref="F8:F34">SUM(F9:F29)</f>
        <v>0</v>
      </c>
    </row>
    <row r="9" spans="1:6" s="14" customFormat="1" ht="24.75" customHeight="1">
      <c r="A9" s="74" t="s">
        <v>16</v>
      </c>
      <c r="B9" s="141">
        <v>0</v>
      </c>
      <c r="C9" s="74" t="s">
        <v>17</v>
      </c>
      <c r="D9" s="141">
        <f aca="true" t="shared" si="1" ref="D9:D28">E9+F9</f>
        <v>0</v>
      </c>
      <c r="E9" s="141">
        <v>0</v>
      </c>
      <c r="F9" s="141">
        <f t="shared" si="0"/>
        <v>0</v>
      </c>
    </row>
    <row r="10" spans="1:6" s="14" customFormat="1" ht="24.75" customHeight="1">
      <c r="A10" s="74"/>
      <c r="B10" s="141"/>
      <c r="C10" s="74" t="s">
        <v>18</v>
      </c>
      <c r="D10" s="141">
        <f t="shared" si="1"/>
        <v>0</v>
      </c>
      <c r="E10" s="141">
        <v>0</v>
      </c>
      <c r="F10" s="141">
        <f t="shared" si="0"/>
        <v>0</v>
      </c>
    </row>
    <row r="11" spans="1:6" s="14" customFormat="1" ht="24.75" customHeight="1">
      <c r="A11" s="74"/>
      <c r="B11" s="141"/>
      <c r="C11" s="74" t="s">
        <v>19</v>
      </c>
      <c r="D11" s="141">
        <f t="shared" si="1"/>
        <v>0</v>
      </c>
      <c r="E11" s="141">
        <v>0</v>
      </c>
      <c r="F11" s="141">
        <f t="shared" si="0"/>
        <v>0</v>
      </c>
    </row>
    <row r="12" spans="1:6" s="14" customFormat="1" ht="24.75" customHeight="1">
      <c r="A12" s="74"/>
      <c r="B12" s="141"/>
      <c r="C12" s="74" t="s">
        <v>20</v>
      </c>
      <c r="D12" s="141">
        <f t="shared" si="1"/>
        <v>237.2</v>
      </c>
      <c r="E12" s="141">
        <v>237.2</v>
      </c>
      <c r="F12" s="141">
        <f t="shared" si="0"/>
        <v>0</v>
      </c>
    </row>
    <row r="13" spans="1:6" s="14" customFormat="1" ht="24.75" customHeight="1">
      <c r="A13" s="74"/>
      <c r="B13" s="141"/>
      <c r="C13" s="74" t="s">
        <v>21</v>
      </c>
      <c r="D13" s="141">
        <f t="shared" si="1"/>
        <v>0</v>
      </c>
      <c r="E13" s="141">
        <v>0</v>
      </c>
      <c r="F13" s="141">
        <f t="shared" si="0"/>
        <v>0</v>
      </c>
    </row>
    <row r="14" spans="1:6" s="14" customFormat="1" ht="24.75" customHeight="1">
      <c r="A14" s="74"/>
      <c r="B14" s="141"/>
      <c r="C14" s="74" t="s">
        <v>22</v>
      </c>
      <c r="D14" s="141">
        <f t="shared" si="1"/>
        <v>0</v>
      </c>
      <c r="E14" s="141">
        <v>0</v>
      </c>
      <c r="F14" s="141">
        <f t="shared" si="0"/>
        <v>0</v>
      </c>
    </row>
    <row r="15" spans="1:8" s="14" customFormat="1" ht="24.75" customHeight="1">
      <c r="A15" s="74"/>
      <c r="B15" s="141"/>
      <c r="C15" s="74" t="s">
        <v>23</v>
      </c>
      <c r="D15" s="141">
        <f t="shared" si="1"/>
        <v>28.24</v>
      </c>
      <c r="E15" s="141">
        <v>28.24</v>
      </c>
      <c r="F15" s="141">
        <f t="shared" si="0"/>
        <v>0</v>
      </c>
      <c r="G15" s="14">
        <v>4.41</v>
      </c>
      <c r="H15" s="14" t="s">
        <v>24</v>
      </c>
    </row>
    <row r="16" spans="1:6" s="14" customFormat="1" ht="24.75" customHeight="1">
      <c r="A16" s="74"/>
      <c r="B16" s="141"/>
      <c r="C16" s="74" t="s">
        <v>25</v>
      </c>
      <c r="D16" s="141">
        <f t="shared" si="1"/>
        <v>14.96</v>
      </c>
      <c r="E16" s="141">
        <v>14.96</v>
      </c>
      <c r="F16" s="141">
        <f t="shared" si="0"/>
        <v>0</v>
      </c>
    </row>
    <row r="17" spans="1:6" s="14" customFormat="1" ht="24.75" customHeight="1">
      <c r="A17" s="74"/>
      <c r="B17" s="141"/>
      <c r="C17" s="74" t="s">
        <v>26</v>
      </c>
      <c r="D17" s="141">
        <f t="shared" si="1"/>
        <v>0</v>
      </c>
      <c r="E17" s="141">
        <v>0</v>
      </c>
      <c r="F17" s="141">
        <f t="shared" si="0"/>
        <v>0</v>
      </c>
    </row>
    <row r="18" spans="1:6" s="14" customFormat="1" ht="24.75" customHeight="1">
      <c r="A18" s="74"/>
      <c r="B18" s="141"/>
      <c r="C18" s="74" t="s">
        <v>27</v>
      </c>
      <c r="D18" s="141">
        <f t="shared" si="1"/>
        <v>0</v>
      </c>
      <c r="E18" s="141">
        <v>0</v>
      </c>
      <c r="F18" s="141">
        <f t="shared" si="0"/>
        <v>0</v>
      </c>
    </row>
    <row r="19" spans="1:6" s="14" customFormat="1" ht="24.75" customHeight="1">
      <c r="A19" s="74"/>
      <c r="B19" s="141"/>
      <c r="C19" s="74" t="s">
        <v>28</v>
      </c>
      <c r="D19" s="141">
        <f t="shared" si="1"/>
        <v>0</v>
      </c>
      <c r="E19" s="141">
        <v>0</v>
      </c>
      <c r="F19" s="141">
        <f t="shared" si="0"/>
        <v>0</v>
      </c>
    </row>
    <row r="20" spans="1:6" s="14" customFormat="1" ht="24.75" customHeight="1">
      <c r="A20" s="74"/>
      <c r="B20" s="141"/>
      <c r="C20" s="74" t="s">
        <v>29</v>
      </c>
      <c r="D20" s="141">
        <f t="shared" si="1"/>
        <v>0</v>
      </c>
      <c r="E20" s="141">
        <v>0</v>
      </c>
      <c r="F20" s="141">
        <f t="shared" si="0"/>
        <v>0</v>
      </c>
    </row>
    <row r="21" spans="1:6" s="14" customFormat="1" ht="24.75" customHeight="1">
      <c r="A21" s="74"/>
      <c r="B21" s="141"/>
      <c r="C21" s="74" t="s">
        <v>30</v>
      </c>
      <c r="D21" s="141">
        <f t="shared" si="1"/>
        <v>0</v>
      </c>
      <c r="E21" s="141">
        <v>0</v>
      </c>
      <c r="F21" s="141">
        <f t="shared" si="0"/>
        <v>0</v>
      </c>
    </row>
    <row r="22" spans="1:6" s="14" customFormat="1" ht="24.75" customHeight="1">
      <c r="A22" s="74"/>
      <c r="B22" s="141"/>
      <c r="C22" s="74" t="s">
        <v>31</v>
      </c>
      <c r="D22" s="141">
        <f t="shared" si="1"/>
        <v>0</v>
      </c>
      <c r="E22" s="141">
        <v>0</v>
      </c>
      <c r="F22" s="141">
        <f t="shared" si="0"/>
        <v>0</v>
      </c>
    </row>
    <row r="23" spans="1:6" s="14" customFormat="1" ht="24.75" customHeight="1">
      <c r="A23" s="74"/>
      <c r="B23" s="141"/>
      <c r="C23" s="74" t="s">
        <v>32</v>
      </c>
      <c r="D23" s="141">
        <f t="shared" si="1"/>
        <v>0</v>
      </c>
      <c r="E23" s="141">
        <v>0</v>
      </c>
      <c r="F23" s="141">
        <f t="shared" si="0"/>
        <v>0</v>
      </c>
    </row>
    <row r="24" spans="1:6" s="14" customFormat="1" ht="24.75" customHeight="1">
      <c r="A24" s="74"/>
      <c r="B24" s="141"/>
      <c r="C24" s="74" t="s">
        <v>33</v>
      </c>
      <c r="D24" s="141">
        <f t="shared" si="1"/>
        <v>0</v>
      </c>
      <c r="E24" s="141">
        <v>0</v>
      </c>
      <c r="F24" s="141">
        <f t="shared" si="0"/>
        <v>0</v>
      </c>
    </row>
    <row r="25" spans="1:6" s="14" customFormat="1" ht="24.75" customHeight="1">
      <c r="A25" s="74"/>
      <c r="B25" s="141"/>
      <c r="C25" s="74" t="s">
        <v>34</v>
      </c>
      <c r="D25" s="141">
        <f t="shared" si="1"/>
        <v>25.37</v>
      </c>
      <c r="E25" s="141">
        <v>25.37</v>
      </c>
      <c r="F25" s="141">
        <f t="shared" si="0"/>
        <v>0</v>
      </c>
    </row>
    <row r="26" spans="1:6" s="14" customFormat="1" ht="24.75" customHeight="1">
      <c r="A26" s="74"/>
      <c r="B26" s="141"/>
      <c r="C26" s="74" t="s">
        <v>35</v>
      </c>
      <c r="D26" s="141">
        <f t="shared" si="1"/>
        <v>0</v>
      </c>
      <c r="E26" s="141">
        <v>0</v>
      </c>
      <c r="F26" s="141">
        <f t="shared" si="0"/>
        <v>0</v>
      </c>
    </row>
    <row r="27" spans="1:6" s="14" customFormat="1" ht="24.75" customHeight="1">
      <c r="A27" s="74"/>
      <c r="B27" s="141"/>
      <c r="C27" s="75" t="s">
        <v>36</v>
      </c>
      <c r="D27" s="141">
        <f t="shared" si="1"/>
        <v>0</v>
      </c>
      <c r="E27" s="141">
        <v>0</v>
      </c>
      <c r="F27" s="141">
        <f t="shared" si="0"/>
        <v>0</v>
      </c>
    </row>
    <row r="28" spans="1:6" s="14" customFormat="1" ht="24.75" customHeight="1">
      <c r="A28" s="74"/>
      <c r="B28" s="141"/>
      <c r="C28" s="74" t="s">
        <v>37</v>
      </c>
      <c r="D28" s="141">
        <f t="shared" si="1"/>
        <v>0</v>
      </c>
      <c r="E28" s="141">
        <v>0</v>
      </c>
      <c r="F28" s="141">
        <f t="shared" si="0"/>
        <v>0</v>
      </c>
    </row>
    <row r="29" spans="1:6" s="14" customFormat="1" ht="24.75" customHeight="1">
      <c r="A29" s="74"/>
      <c r="B29" s="141"/>
      <c r="C29" s="74"/>
      <c r="D29" s="141"/>
      <c r="E29" s="141" t="s">
        <v>269</v>
      </c>
      <c r="F29" s="141">
        <f t="shared" si="0"/>
        <v>0</v>
      </c>
    </row>
    <row r="30" spans="1:6" s="14" customFormat="1" ht="24.75" customHeight="1">
      <c r="A30" s="74"/>
      <c r="B30" s="141"/>
      <c r="C30" s="74"/>
      <c r="D30" s="141"/>
      <c r="E30" s="141"/>
      <c r="F30" s="141">
        <f t="shared" si="0"/>
        <v>0</v>
      </c>
    </row>
    <row r="31" spans="1:6" s="14" customFormat="1" ht="24.75" customHeight="1">
      <c r="A31" s="76" t="s">
        <v>38</v>
      </c>
      <c r="B31" s="142">
        <f>SUM(B32:B33)</f>
        <v>0</v>
      </c>
      <c r="C31" s="76" t="s">
        <v>39</v>
      </c>
      <c r="D31" s="141">
        <f>SUM(D32:D33)</f>
        <v>0</v>
      </c>
      <c r="E31" s="141">
        <f>SUM(E32:E33)</f>
        <v>0</v>
      </c>
      <c r="F31" s="141">
        <f t="shared" si="0"/>
        <v>0</v>
      </c>
    </row>
    <row r="32" spans="1:6" s="14" customFormat="1" ht="24.75" customHeight="1">
      <c r="A32" s="74" t="s">
        <v>14</v>
      </c>
      <c r="B32" s="141">
        <v>0</v>
      </c>
      <c r="C32" s="74" t="s">
        <v>14</v>
      </c>
      <c r="D32" s="141">
        <f>E32+F32</f>
        <v>0</v>
      </c>
      <c r="E32" s="141">
        <f>SUM(E33:E34)</f>
        <v>0</v>
      </c>
      <c r="F32" s="141">
        <f t="shared" si="0"/>
        <v>0</v>
      </c>
    </row>
    <row r="33" spans="1:6" s="14" customFormat="1" ht="24.75" customHeight="1">
      <c r="A33" s="74" t="s">
        <v>16</v>
      </c>
      <c r="B33" s="141">
        <v>0</v>
      </c>
      <c r="C33" s="77" t="s">
        <v>16</v>
      </c>
      <c r="D33" s="141">
        <f>E33+F33</f>
        <v>0</v>
      </c>
      <c r="E33" s="141">
        <f>SUM(E34:E35)</f>
        <v>0</v>
      </c>
      <c r="F33" s="141">
        <f t="shared" si="0"/>
        <v>0</v>
      </c>
    </row>
    <row r="34" spans="1:6" s="14" customFormat="1" ht="24.75" customHeight="1">
      <c r="A34" s="78" t="s">
        <v>40</v>
      </c>
      <c r="B34" s="143">
        <f>B7+B31</f>
        <v>305.77</v>
      </c>
      <c r="C34" s="79" t="s">
        <v>41</v>
      </c>
      <c r="D34" s="146">
        <f>D7+D31</f>
        <v>305.77</v>
      </c>
      <c r="E34" s="146">
        <f>E7+E31</f>
        <v>305.77</v>
      </c>
      <c r="F34" s="147">
        <f t="shared" si="0"/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0.25390625" style="65" customWidth="1"/>
    <col min="2" max="2" width="17.625" style="65" customWidth="1"/>
    <col min="3" max="3" width="7.125" style="43" customWidth="1"/>
    <col min="4" max="4" width="6.875" style="43" customWidth="1"/>
    <col min="5" max="5" width="9.00390625" style="43" customWidth="1"/>
    <col min="6" max="6" width="13.50390625" style="43" customWidth="1"/>
    <col min="7" max="7" width="10.375" style="43" customWidth="1"/>
    <col min="8" max="8" width="10.50390625" style="43" customWidth="1"/>
    <col min="9" max="9" width="8.875" style="43" customWidth="1"/>
    <col min="10" max="10" width="8.125" style="43" customWidth="1"/>
    <col min="11" max="11" width="12.25390625" style="43" customWidth="1"/>
    <col min="12" max="12" width="10.00390625" style="43" customWidth="1"/>
    <col min="13" max="13" width="9.00390625" style="43" customWidth="1"/>
    <col min="14" max="14" width="12.25390625" style="43" customWidth="1"/>
    <col min="15" max="16384" width="9.00390625" style="4" customWidth="1"/>
  </cols>
  <sheetData>
    <row r="1" ht="29.25" customHeight="1">
      <c r="A1" s="65" t="s">
        <v>42</v>
      </c>
    </row>
    <row r="2" spans="1:14" s="13" customFormat="1" ht="31.5" customHeight="1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64" customFormat="1" ht="31.5" customHeight="1">
      <c r="A3" s="66"/>
      <c r="B3" s="66"/>
      <c r="C3" s="67"/>
      <c r="D3" s="68"/>
      <c r="E3" s="67"/>
      <c r="F3" s="67"/>
      <c r="G3" s="67"/>
      <c r="H3" s="67"/>
      <c r="I3" s="67"/>
      <c r="J3" s="67"/>
      <c r="K3" s="67"/>
      <c r="L3" s="67"/>
      <c r="M3" s="67"/>
      <c r="N3" s="67" t="s">
        <v>3</v>
      </c>
    </row>
    <row r="4" spans="1:14" s="14" customFormat="1" ht="30" customHeight="1">
      <c r="A4" s="97" t="s">
        <v>44</v>
      </c>
      <c r="B4" s="97"/>
      <c r="C4" s="97" t="s">
        <v>45</v>
      </c>
      <c r="D4" s="98" t="s">
        <v>46</v>
      </c>
      <c r="E4" s="99"/>
      <c r="F4" s="99"/>
      <c r="G4" s="99"/>
      <c r="H4" s="99"/>
      <c r="I4" s="98" t="s">
        <v>47</v>
      </c>
      <c r="J4" s="99"/>
      <c r="K4" s="99"/>
      <c r="L4" s="99"/>
      <c r="M4" s="99"/>
      <c r="N4" s="102" t="s">
        <v>48</v>
      </c>
    </row>
    <row r="5" spans="1:14" s="14" customFormat="1" ht="58.5" customHeight="1">
      <c r="A5" s="9" t="s">
        <v>49</v>
      </c>
      <c r="B5" s="9" t="s">
        <v>50</v>
      </c>
      <c r="C5" s="97"/>
      <c r="D5" s="69" t="s">
        <v>9</v>
      </c>
      <c r="E5" s="69" t="s">
        <v>51</v>
      </c>
      <c r="F5" s="69" t="s">
        <v>52</v>
      </c>
      <c r="G5" s="70" t="s">
        <v>53</v>
      </c>
      <c r="H5" s="69" t="s">
        <v>54</v>
      </c>
      <c r="I5" s="69" t="s">
        <v>9</v>
      </c>
      <c r="J5" s="69" t="s">
        <v>51</v>
      </c>
      <c r="K5" s="69" t="s">
        <v>52</v>
      </c>
      <c r="L5" s="69" t="s">
        <v>53</v>
      </c>
      <c r="M5" s="69" t="s">
        <v>54</v>
      </c>
      <c r="N5" s="103"/>
    </row>
    <row r="6" spans="1:14" s="14" customFormat="1" ht="30.75" customHeight="1">
      <c r="A6" s="100" t="s">
        <v>55</v>
      </c>
      <c r="B6" s="101"/>
      <c r="C6" s="71">
        <f aca="true" t="shared" si="0" ref="C6:N6">SUM(C7:C14)</f>
        <v>305.77</v>
      </c>
      <c r="D6" s="71">
        <f t="shared" si="0"/>
        <v>305.77</v>
      </c>
      <c r="E6" s="71">
        <f t="shared" si="0"/>
        <v>305.77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</row>
    <row r="7" spans="1:14" s="14" customFormat="1" ht="24.75" customHeight="1">
      <c r="A7" s="10" t="s">
        <v>56</v>
      </c>
      <c r="B7" s="10" t="s">
        <v>57</v>
      </c>
      <c r="C7" s="71">
        <f>D7+I7+N7</f>
        <v>237.2</v>
      </c>
      <c r="D7" s="71">
        <f>SUM(E7:H7)</f>
        <v>237.2</v>
      </c>
      <c r="E7" s="71">
        <v>237.2</v>
      </c>
      <c r="F7" s="84">
        <f aca="true" t="shared" si="1" ref="F7:N14">SUM(F8:F15)</f>
        <v>0</v>
      </c>
      <c r="G7" s="84">
        <f t="shared" si="1"/>
        <v>0</v>
      </c>
      <c r="H7" s="84">
        <f t="shared" si="1"/>
        <v>0</v>
      </c>
      <c r="I7" s="84">
        <f t="shared" si="1"/>
        <v>0</v>
      </c>
      <c r="J7" s="84">
        <f t="shared" si="1"/>
        <v>0</v>
      </c>
      <c r="K7" s="84">
        <f t="shared" si="1"/>
        <v>0</v>
      </c>
      <c r="L7" s="84">
        <f t="shared" si="1"/>
        <v>0</v>
      </c>
      <c r="M7" s="84">
        <f t="shared" si="1"/>
        <v>0</v>
      </c>
      <c r="N7" s="84">
        <f t="shared" si="1"/>
        <v>0</v>
      </c>
    </row>
    <row r="8" spans="1:14" s="14" customFormat="1" ht="24.75" customHeight="1">
      <c r="A8" s="11">
        <v>2080502</v>
      </c>
      <c r="B8" s="10" t="s">
        <v>58</v>
      </c>
      <c r="C8" s="71">
        <v>4.41</v>
      </c>
      <c r="D8" s="71">
        <v>4.41</v>
      </c>
      <c r="E8" s="71">
        <v>4.41</v>
      </c>
      <c r="F8" s="84">
        <f t="shared" si="1"/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4">
        <f t="shared" si="1"/>
        <v>0</v>
      </c>
      <c r="L8" s="84">
        <f t="shared" si="1"/>
        <v>0</v>
      </c>
      <c r="M8" s="84">
        <f t="shared" si="1"/>
        <v>0</v>
      </c>
      <c r="N8" s="84">
        <f t="shared" si="1"/>
        <v>0</v>
      </c>
    </row>
    <row r="9" spans="1:14" s="14" customFormat="1" ht="36" customHeight="1">
      <c r="A9" s="10" t="s">
        <v>59</v>
      </c>
      <c r="B9" s="12" t="s">
        <v>60</v>
      </c>
      <c r="C9" s="71">
        <f>D9+I9+N9</f>
        <v>15.89</v>
      </c>
      <c r="D9" s="71">
        <f aca="true" t="shared" si="2" ref="D9:D14">SUM(E9:H9)</f>
        <v>15.89</v>
      </c>
      <c r="E9" s="71">
        <v>15.89</v>
      </c>
      <c r="F9" s="84">
        <f t="shared" si="1"/>
        <v>0</v>
      </c>
      <c r="G9" s="84">
        <f t="shared" si="1"/>
        <v>0</v>
      </c>
      <c r="H9" s="84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4">
        <f t="shared" si="1"/>
        <v>0</v>
      </c>
    </row>
    <row r="10" spans="1:14" s="14" customFormat="1" ht="24.75" customHeight="1">
      <c r="A10" s="10" t="s">
        <v>61</v>
      </c>
      <c r="B10" s="12" t="s">
        <v>62</v>
      </c>
      <c r="C10" s="71">
        <f>D10+I10+N10</f>
        <v>7.94</v>
      </c>
      <c r="D10" s="71">
        <f t="shared" si="2"/>
        <v>7.94</v>
      </c>
      <c r="E10" s="71">
        <v>7.94</v>
      </c>
      <c r="F10" s="84">
        <f t="shared" si="1"/>
        <v>0</v>
      </c>
      <c r="G10" s="84">
        <f t="shared" si="1"/>
        <v>0</v>
      </c>
      <c r="H10" s="84">
        <f t="shared" si="1"/>
        <v>0</v>
      </c>
      <c r="I10" s="84">
        <f t="shared" si="1"/>
        <v>0</v>
      </c>
      <c r="J10" s="84">
        <f t="shared" si="1"/>
        <v>0</v>
      </c>
      <c r="K10" s="84">
        <f t="shared" si="1"/>
        <v>0</v>
      </c>
      <c r="L10" s="84">
        <f t="shared" si="1"/>
        <v>0</v>
      </c>
      <c r="M10" s="84">
        <f t="shared" si="1"/>
        <v>0</v>
      </c>
      <c r="N10" s="84">
        <f t="shared" si="1"/>
        <v>0</v>
      </c>
    </row>
    <row r="11" spans="1:14" s="14" customFormat="1" ht="24.75" customHeight="1">
      <c r="A11" s="10" t="s">
        <v>63</v>
      </c>
      <c r="B11" s="10" t="s">
        <v>64</v>
      </c>
      <c r="C11" s="71">
        <f>D11+I11+N11</f>
        <v>7.94</v>
      </c>
      <c r="D11" s="71">
        <f t="shared" si="2"/>
        <v>7.94</v>
      </c>
      <c r="E11" s="71">
        <v>7.94</v>
      </c>
      <c r="F11" s="84">
        <f t="shared" si="1"/>
        <v>0</v>
      </c>
      <c r="G11" s="84">
        <f t="shared" si="1"/>
        <v>0</v>
      </c>
      <c r="H11" s="84">
        <f t="shared" si="1"/>
        <v>0</v>
      </c>
      <c r="I11" s="84">
        <f t="shared" si="1"/>
        <v>0</v>
      </c>
      <c r="J11" s="84">
        <f t="shared" si="1"/>
        <v>0</v>
      </c>
      <c r="K11" s="84">
        <f t="shared" si="1"/>
        <v>0</v>
      </c>
      <c r="L11" s="84">
        <f t="shared" si="1"/>
        <v>0</v>
      </c>
      <c r="M11" s="84">
        <f t="shared" si="1"/>
        <v>0</v>
      </c>
      <c r="N11" s="84">
        <f t="shared" si="1"/>
        <v>0</v>
      </c>
    </row>
    <row r="12" spans="1:14" s="14" customFormat="1" ht="24.75" customHeight="1">
      <c r="A12" s="10" t="s">
        <v>65</v>
      </c>
      <c r="B12" s="10" t="s">
        <v>66</v>
      </c>
      <c r="C12" s="71">
        <f>D12+I12+N12</f>
        <v>7.02</v>
      </c>
      <c r="D12" s="71">
        <f t="shared" si="2"/>
        <v>7.02</v>
      </c>
      <c r="E12" s="71">
        <v>7.02</v>
      </c>
      <c r="F12" s="84">
        <f t="shared" si="1"/>
        <v>0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84">
        <f t="shared" si="1"/>
        <v>0</v>
      </c>
      <c r="K12" s="84">
        <f t="shared" si="1"/>
        <v>0</v>
      </c>
      <c r="L12" s="84">
        <f t="shared" si="1"/>
        <v>0</v>
      </c>
      <c r="M12" s="84">
        <f t="shared" si="1"/>
        <v>0</v>
      </c>
      <c r="N12" s="84">
        <f t="shared" si="1"/>
        <v>0</v>
      </c>
    </row>
    <row r="13" spans="1:14" s="14" customFormat="1" ht="24.75" customHeight="1">
      <c r="A13" s="10" t="s">
        <v>67</v>
      </c>
      <c r="B13" s="10" t="s">
        <v>68</v>
      </c>
      <c r="C13" s="71">
        <f>D13+I13+N13</f>
        <v>13.72</v>
      </c>
      <c r="D13" s="71">
        <f t="shared" si="2"/>
        <v>13.72</v>
      </c>
      <c r="E13" s="71">
        <v>13.72</v>
      </c>
      <c r="F13" s="84">
        <f t="shared" si="1"/>
        <v>0</v>
      </c>
      <c r="G13" s="84">
        <f t="shared" si="1"/>
        <v>0</v>
      </c>
      <c r="H13" s="84">
        <f t="shared" si="1"/>
        <v>0</v>
      </c>
      <c r="I13" s="84">
        <f t="shared" si="1"/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 t="shared" si="1"/>
        <v>0</v>
      </c>
    </row>
    <row r="14" spans="1:14" s="14" customFormat="1" ht="24.75" customHeight="1">
      <c r="A14" s="10" t="s">
        <v>69</v>
      </c>
      <c r="B14" s="10" t="s">
        <v>70</v>
      </c>
      <c r="C14" s="71">
        <v>11.65</v>
      </c>
      <c r="D14" s="71">
        <f t="shared" si="2"/>
        <v>11.65</v>
      </c>
      <c r="E14" s="71">
        <v>11.65</v>
      </c>
      <c r="F14" s="84">
        <f t="shared" si="1"/>
        <v>0</v>
      </c>
      <c r="G14" s="84">
        <f t="shared" si="1"/>
        <v>0</v>
      </c>
      <c r="H14" s="84">
        <f t="shared" si="1"/>
        <v>0</v>
      </c>
      <c r="I14" s="84">
        <f t="shared" si="1"/>
        <v>0</v>
      </c>
      <c r="J14" s="84">
        <f t="shared" si="1"/>
        <v>0</v>
      </c>
      <c r="K14" s="84">
        <f t="shared" si="1"/>
        <v>0</v>
      </c>
      <c r="L14" s="84">
        <f t="shared" si="1"/>
        <v>0</v>
      </c>
      <c r="M14" s="84">
        <f t="shared" si="1"/>
        <v>0</v>
      </c>
      <c r="N14" s="84">
        <f t="shared" si="1"/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0.625" style="55" customWidth="1"/>
    <col min="2" max="2" width="13.875" style="55" customWidth="1"/>
    <col min="3" max="3" width="14.125" style="148" customWidth="1"/>
    <col min="4" max="4" width="9.00390625" style="148" customWidth="1"/>
    <col min="5" max="5" width="11.125" style="148" customWidth="1"/>
    <col min="6" max="6" width="11.875" style="148" customWidth="1"/>
    <col min="7" max="7" width="13.00390625" style="56" customWidth="1"/>
    <col min="8" max="8" width="23.50390625" style="57" customWidth="1"/>
    <col min="9" max="16384" width="9.00390625" style="58" customWidth="1"/>
  </cols>
  <sheetData>
    <row r="1" ht="24.75" customHeight="1">
      <c r="A1" s="55" t="s">
        <v>71</v>
      </c>
    </row>
    <row r="2" spans="1:8" s="52" customFormat="1" ht="22.5" customHeight="1">
      <c r="A2" s="104" t="s">
        <v>72</v>
      </c>
      <c r="B2" s="104"/>
      <c r="C2" s="104"/>
      <c r="D2" s="104"/>
      <c r="E2" s="104"/>
      <c r="F2" s="104"/>
      <c r="G2" s="104"/>
      <c r="H2" s="104"/>
    </row>
    <row r="3" ht="24" customHeight="1">
      <c r="H3" s="57" t="s">
        <v>3</v>
      </c>
    </row>
    <row r="4" spans="1:8" s="53" customFormat="1" ht="24.75" customHeight="1">
      <c r="A4" s="105" t="s">
        <v>44</v>
      </c>
      <c r="B4" s="105"/>
      <c r="C4" s="149" t="s">
        <v>73</v>
      </c>
      <c r="D4" s="149" t="s">
        <v>74</v>
      </c>
      <c r="E4" s="149"/>
      <c r="F4" s="149"/>
      <c r="G4" s="105" t="s">
        <v>75</v>
      </c>
      <c r="H4" s="105"/>
    </row>
    <row r="5" spans="1:8" s="53" customFormat="1" ht="31.5" customHeight="1">
      <c r="A5" s="59" t="s">
        <v>49</v>
      </c>
      <c r="B5" s="59" t="s">
        <v>50</v>
      </c>
      <c r="C5" s="149"/>
      <c r="D5" s="150" t="s">
        <v>55</v>
      </c>
      <c r="E5" s="150" t="s">
        <v>76</v>
      </c>
      <c r="F5" s="150" t="s">
        <v>77</v>
      </c>
      <c r="G5" s="59" t="s">
        <v>78</v>
      </c>
      <c r="H5" s="60" t="s">
        <v>79</v>
      </c>
    </row>
    <row r="6" spans="1:8" s="54" customFormat="1" ht="24.75" customHeight="1">
      <c r="A6" s="106" t="s">
        <v>55</v>
      </c>
      <c r="B6" s="107"/>
      <c r="C6" s="151">
        <f>SUM(C7:C14)</f>
        <v>2459.6699999999996</v>
      </c>
      <c r="D6" s="151">
        <f>SUM(D7:D14)</f>
        <v>305.77</v>
      </c>
      <c r="E6" s="151">
        <f>SUM(E7:E14)</f>
        <v>265.77</v>
      </c>
      <c r="F6" s="151">
        <f>SUM(F7:F14)</f>
        <v>40</v>
      </c>
      <c r="G6" s="61">
        <f>SUM(G7:G14)</f>
        <v>-2153.9</v>
      </c>
      <c r="H6" s="61">
        <f>G6/C6</f>
        <v>-0.8756865758414748</v>
      </c>
    </row>
    <row r="7" spans="1:8" s="54" customFormat="1" ht="24.75" customHeight="1">
      <c r="A7" s="10" t="s">
        <v>56</v>
      </c>
      <c r="B7" s="10" t="s">
        <v>57</v>
      </c>
      <c r="C7" s="151">
        <v>2395.61</v>
      </c>
      <c r="D7" s="151">
        <f aca="true" t="shared" si="0" ref="D7:D14">E7+F7</f>
        <v>237.2</v>
      </c>
      <c r="E7" s="151">
        <v>197.2</v>
      </c>
      <c r="F7" s="151">
        <v>40</v>
      </c>
      <c r="G7" s="62">
        <f aca="true" t="shared" si="1" ref="G7:G14">D7-C7</f>
        <v>-2158.4100000000003</v>
      </c>
      <c r="H7" s="63">
        <f aca="true" t="shared" si="2" ref="H7:H14">G7/C7</f>
        <v>-0.9009855527402207</v>
      </c>
    </row>
    <row r="8" spans="1:8" s="54" customFormat="1" ht="24.75" customHeight="1">
      <c r="A8" s="11">
        <v>2080502</v>
      </c>
      <c r="B8" s="10" t="s">
        <v>58</v>
      </c>
      <c r="C8" s="151"/>
      <c r="D8" s="151">
        <f t="shared" si="0"/>
        <v>4.41</v>
      </c>
      <c r="E8" s="151">
        <v>4.41</v>
      </c>
      <c r="F8" s="151">
        <v>0</v>
      </c>
      <c r="G8" s="62">
        <f t="shared" si="1"/>
        <v>4.41</v>
      </c>
      <c r="H8" s="63"/>
    </row>
    <row r="9" spans="1:8" s="54" customFormat="1" ht="24.75" customHeight="1">
      <c r="A9" s="10" t="s">
        <v>59</v>
      </c>
      <c r="B9" s="12" t="s">
        <v>60</v>
      </c>
      <c r="C9" s="151">
        <v>18.24</v>
      </c>
      <c r="D9" s="151">
        <f t="shared" si="0"/>
        <v>15.89</v>
      </c>
      <c r="E9" s="151">
        <v>15.89</v>
      </c>
      <c r="F9" s="151">
        <v>0</v>
      </c>
      <c r="G9" s="62">
        <f t="shared" si="1"/>
        <v>-2.349999999999998</v>
      </c>
      <c r="H9" s="63">
        <f t="shared" si="2"/>
        <v>-0.1288377192982455</v>
      </c>
    </row>
    <row r="10" spans="1:8" s="54" customFormat="1" ht="24.75" customHeight="1">
      <c r="A10" s="10" t="s">
        <v>61</v>
      </c>
      <c r="B10" s="12" t="s">
        <v>62</v>
      </c>
      <c r="C10" s="151">
        <v>6.13</v>
      </c>
      <c r="D10" s="151">
        <f t="shared" si="0"/>
        <v>7.94</v>
      </c>
      <c r="E10" s="151">
        <v>7.94</v>
      </c>
      <c r="F10" s="151">
        <v>0</v>
      </c>
      <c r="G10" s="62">
        <f t="shared" si="1"/>
        <v>1.8100000000000005</v>
      </c>
      <c r="H10" s="63">
        <f t="shared" si="2"/>
        <v>0.2952691680261012</v>
      </c>
    </row>
    <row r="11" spans="1:8" s="54" customFormat="1" ht="24.75" customHeight="1">
      <c r="A11" s="10" t="s">
        <v>63</v>
      </c>
      <c r="B11" s="10" t="s">
        <v>64</v>
      </c>
      <c r="C11" s="151">
        <v>8.33</v>
      </c>
      <c r="D11" s="151">
        <f t="shared" si="0"/>
        <v>7.94</v>
      </c>
      <c r="E11" s="151">
        <v>7.94</v>
      </c>
      <c r="F11" s="151">
        <v>0</v>
      </c>
      <c r="G11" s="62">
        <f t="shared" si="1"/>
        <v>-0.3899999999999997</v>
      </c>
      <c r="H11" s="63">
        <f t="shared" si="2"/>
        <v>-0.04681872749099636</v>
      </c>
    </row>
    <row r="12" spans="1:8" s="54" customFormat="1" ht="24.75" customHeight="1">
      <c r="A12" s="10" t="s">
        <v>65</v>
      </c>
      <c r="B12" s="10" t="s">
        <v>66</v>
      </c>
      <c r="C12" s="151">
        <v>6.99</v>
      </c>
      <c r="D12" s="151">
        <f t="shared" si="0"/>
        <v>7.02</v>
      </c>
      <c r="E12" s="151">
        <v>7.02</v>
      </c>
      <c r="F12" s="151">
        <v>0</v>
      </c>
      <c r="G12" s="62">
        <f t="shared" si="1"/>
        <v>0.02999999999999936</v>
      </c>
      <c r="H12" s="63">
        <f t="shared" si="2"/>
        <v>0.00429184549356214</v>
      </c>
    </row>
    <row r="13" spans="1:8" s="54" customFormat="1" ht="24.75" customHeight="1">
      <c r="A13" s="10" t="s">
        <v>67</v>
      </c>
      <c r="B13" s="10" t="s">
        <v>68</v>
      </c>
      <c r="C13" s="151">
        <v>14.47</v>
      </c>
      <c r="D13" s="151">
        <f t="shared" si="0"/>
        <v>13.72</v>
      </c>
      <c r="E13" s="151">
        <v>13.72</v>
      </c>
      <c r="F13" s="151">
        <v>0</v>
      </c>
      <c r="G13" s="62">
        <f t="shared" si="1"/>
        <v>-0.75</v>
      </c>
      <c r="H13" s="63">
        <f t="shared" si="2"/>
        <v>-0.051831375259156875</v>
      </c>
    </row>
    <row r="14" spans="1:8" s="54" customFormat="1" ht="24.75" customHeight="1">
      <c r="A14" s="10" t="s">
        <v>69</v>
      </c>
      <c r="B14" s="10" t="s">
        <v>70</v>
      </c>
      <c r="C14" s="151">
        <v>9.9</v>
      </c>
      <c r="D14" s="151">
        <f t="shared" si="0"/>
        <v>11.65</v>
      </c>
      <c r="E14" s="151">
        <v>11.65</v>
      </c>
      <c r="F14" s="151">
        <v>0</v>
      </c>
      <c r="G14" s="62">
        <f t="shared" si="1"/>
        <v>1.75</v>
      </c>
      <c r="H14" s="63">
        <f t="shared" si="2"/>
        <v>0.17676767676767677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19.375" style="41" customWidth="1"/>
    <col min="2" max="2" width="31.50390625" style="41" customWidth="1"/>
    <col min="3" max="3" width="30.375" style="41" customWidth="1"/>
    <col min="4" max="4" width="6.00390625" style="41" customWidth="1"/>
    <col min="5" max="16384" width="9.00390625" style="41" customWidth="1"/>
  </cols>
  <sheetData>
    <row r="1" s="4" customFormat="1" ht="14.25">
      <c r="A1" s="4" t="s">
        <v>80</v>
      </c>
    </row>
    <row r="2" spans="1:5" s="13" customFormat="1" ht="34.5" customHeight="1">
      <c r="A2" s="94" t="s">
        <v>81</v>
      </c>
      <c r="B2" s="94"/>
      <c r="C2" s="94"/>
      <c r="D2" s="22"/>
      <c r="E2" s="22"/>
    </row>
    <row r="3" spans="1:5" s="4" customFormat="1" ht="19.5" customHeight="1">
      <c r="A3" s="42"/>
      <c r="B3" s="42"/>
      <c r="C3" s="43" t="s">
        <v>3</v>
      </c>
      <c r="D3" s="42"/>
      <c r="E3" s="42"/>
    </row>
    <row r="4" spans="1:3" ht="19.5" customHeight="1">
      <c r="A4" s="44" t="s">
        <v>82</v>
      </c>
      <c r="B4" s="44" t="s">
        <v>83</v>
      </c>
      <c r="C4" s="45" t="s">
        <v>84</v>
      </c>
    </row>
    <row r="5" spans="1:3" ht="21.75" customHeight="1">
      <c r="A5" s="108" t="s">
        <v>55</v>
      </c>
      <c r="B5" s="109"/>
      <c r="C5" s="46">
        <f>C6+C11+C21+C23+C26+C28</f>
        <v>265.77</v>
      </c>
    </row>
    <row r="6" spans="1:3" s="40" customFormat="1" ht="21.75" customHeight="1">
      <c r="A6" s="47">
        <v>501</v>
      </c>
      <c r="B6" s="48" t="s">
        <v>85</v>
      </c>
      <c r="C6" s="46">
        <f>SUM(C7:C10)</f>
        <v>200.21999999999997</v>
      </c>
    </row>
    <row r="7" spans="1:3" ht="21.75" customHeight="1">
      <c r="A7" s="49">
        <v>50101</v>
      </c>
      <c r="B7" s="50" t="s">
        <v>86</v>
      </c>
      <c r="C7" s="51">
        <v>136.17</v>
      </c>
    </row>
    <row r="8" spans="1:3" ht="21.75" customHeight="1">
      <c r="A8" s="49">
        <v>50102</v>
      </c>
      <c r="B8" s="50" t="s">
        <v>87</v>
      </c>
      <c r="C8" s="51">
        <v>40.1</v>
      </c>
    </row>
    <row r="9" spans="1:3" ht="21.75" customHeight="1">
      <c r="A9" s="49">
        <v>50103</v>
      </c>
      <c r="B9" s="50" t="s">
        <v>88</v>
      </c>
      <c r="C9" s="51">
        <v>13.72</v>
      </c>
    </row>
    <row r="10" spans="1:3" ht="21.75" customHeight="1">
      <c r="A10" s="49">
        <v>50199</v>
      </c>
      <c r="B10" s="50" t="s">
        <v>89</v>
      </c>
      <c r="C10" s="51">
        <v>10.23</v>
      </c>
    </row>
    <row r="11" spans="1:3" ht="21.75" customHeight="1">
      <c r="A11" s="47">
        <v>502</v>
      </c>
      <c r="B11" s="48" t="s">
        <v>90</v>
      </c>
      <c r="C11" s="46">
        <f>SUM(C12:C20)</f>
        <v>61.14</v>
      </c>
    </row>
    <row r="12" spans="1:3" ht="21.75" customHeight="1">
      <c r="A12" s="49">
        <v>50201</v>
      </c>
      <c r="B12" s="50" t="s">
        <v>91</v>
      </c>
      <c r="C12" s="51">
        <v>61.14</v>
      </c>
    </row>
    <row r="13" spans="1:3" ht="21.75" customHeight="1">
      <c r="A13" s="49">
        <v>50202</v>
      </c>
      <c r="B13" s="50" t="s">
        <v>92</v>
      </c>
      <c r="C13" s="51">
        <v>0</v>
      </c>
    </row>
    <row r="14" spans="1:3" ht="21.75" customHeight="1">
      <c r="A14" s="49">
        <v>50203</v>
      </c>
      <c r="B14" s="50" t="s">
        <v>93</v>
      </c>
      <c r="C14" s="51">
        <v>0</v>
      </c>
    </row>
    <row r="15" spans="1:3" ht="21.75" customHeight="1">
      <c r="A15" s="49">
        <v>50204</v>
      </c>
      <c r="B15" s="50" t="s">
        <v>94</v>
      </c>
      <c r="C15" s="51">
        <v>0</v>
      </c>
    </row>
    <row r="16" spans="1:3" ht="21.75" customHeight="1">
      <c r="A16" s="49">
        <v>50205</v>
      </c>
      <c r="B16" s="50" t="s">
        <v>95</v>
      </c>
      <c r="C16" s="51">
        <v>0</v>
      </c>
    </row>
    <row r="17" spans="1:3" ht="21.75" customHeight="1">
      <c r="A17" s="49">
        <v>50206</v>
      </c>
      <c r="B17" s="50" t="s">
        <v>96</v>
      </c>
      <c r="C17" s="51">
        <v>0</v>
      </c>
    </row>
    <row r="18" spans="1:3" ht="21.75" customHeight="1">
      <c r="A18" s="49">
        <v>50208</v>
      </c>
      <c r="B18" s="50" t="s">
        <v>97</v>
      </c>
      <c r="C18" s="51">
        <v>0</v>
      </c>
    </row>
    <row r="19" spans="1:3" ht="21.75" customHeight="1">
      <c r="A19" s="49">
        <v>50209</v>
      </c>
      <c r="B19" s="50" t="s">
        <v>98</v>
      </c>
      <c r="C19" s="51">
        <v>0</v>
      </c>
    </row>
    <row r="20" spans="1:3" ht="21.75" customHeight="1">
      <c r="A20" s="49">
        <v>50299</v>
      </c>
      <c r="B20" s="50" t="s">
        <v>99</v>
      </c>
      <c r="C20" s="51">
        <v>0</v>
      </c>
    </row>
    <row r="21" spans="1:3" ht="21.75" customHeight="1">
      <c r="A21" s="47">
        <v>503</v>
      </c>
      <c r="B21" s="48" t="s">
        <v>100</v>
      </c>
      <c r="C21" s="46">
        <f>SUM(C22)</f>
        <v>0</v>
      </c>
    </row>
    <row r="22" spans="1:3" ht="21.75" customHeight="1">
      <c r="A22" s="49">
        <v>50306</v>
      </c>
      <c r="B22" s="50" t="s">
        <v>101</v>
      </c>
      <c r="C22" s="51">
        <v>0</v>
      </c>
    </row>
    <row r="23" spans="1:3" ht="21.75" customHeight="1">
      <c r="A23" s="47">
        <v>505</v>
      </c>
      <c r="B23" s="48" t="s">
        <v>102</v>
      </c>
      <c r="C23" s="46">
        <f>SUM(C24:C25)</f>
        <v>0</v>
      </c>
    </row>
    <row r="24" spans="1:3" ht="21.75" customHeight="1">
      <c r="A24" s="49">
        <v>50501</v>
      </c>
      <c r="B24" s="50" t="s">
        <v>103</v>
      </c>
      <c r="C24" s="51">
        <v>0</v>
      </c>
    </row>
    <row r="25" spans="1:3" ht="21.75" customHeight="1">
      <c r="A25" s="49">
        <v>50502</v>
      </c>
      <c r="B25" s="50" t="s">
        <v>104</v>
      </c>
      <c r="C25" s="51">
        <v>0</v>
      </c>
    </row>
    <row r="26" spans="1:3" ht="21.75" customHeight="1">
      <c r="A26" s="47">
        <v>506</v>
      </c>
      <c r="B26" s="48" t="s">
        <v>105</v>
      </c>
      <c r="C26" s="46">
        <f>SUM(C27)</f>
        <v>0</v>
      </c>
    </row>
    <row r="27" spans="1:3" ht="21.75" customHeight="1">
      <c r="A27" s="49">
        <v>50601</v>
      </c>
      <c r="B27" s="50" t="s">
        <v>106</v>
      </c>
      <c r="C27" s="51">
        <v>0</v>
      </c>
    </row>
    <row r="28" spans="1:3" ht="21.75" customHeight="1">
      <c r="A28" s="47">
        <v>509</v>
      </c>
      <c r="B28" s="48" t="s">
        <v>107</v>
      </c>
      <c r="C28" s="46">
        <f>SUM(C29:C31)</f>
        <v>4.41</v>
      </c>
    </row>
    <row r="29" spans="1:3" ht="21.75" customHeight="1">
      <c r="A29" s="49">
        <v>50901</v>
      </c>
      <c r="B29" s="50" t="s">
        <v>108</v>
      </c>
      <c r="C29" s="51">
        <v>0</v>
      </c>
    </row>
    <row r="30" spans="1:3" ht="21.75" customHeight="1">
      <c r="A30" s="49">
        <v>50905</v>
      </c>
      <c r="B30" s="50" t="s">
        <v>109</v>
      </c>
      <c r="C30" s="51">
        <v>4.41</v>
      </c>
    </row>
    <row r="31" spans="1:3" ht="21.75" customHeight="1">
      <c r="A31" s="49">
        <v>50999</v>
      </c>
      <c r="B31" s="50" t="s">
        <v>110</v>
      </c>
      <c r="C31" s="51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111</v>
      </c>
    </row>
    <row r="2" spans="1:5" s="13" customFormat="1" ht="34.5" customHeight="1">
      <c r="A2" s="94" t="s">
        <v>112</v>
      </c>
      <c r="B2" s="94"/>
      <c r="C2" s="94"/>
      <c r="D2" s="94"/>
      <c r="E2" s="94"/>
    </row>
    <row r="3" ht="19.5" customHeight="1">
      <c r="E3" s="4" t="s">
        <v>3</v>
      </c>
    </row>
    <row r="4" spans="1:5" ht="14.25">
      <c r="A4" s="110" t="s">
        <v>113</v>
      </c>
      <c r="B4" s="110"/>
      <c r="C4" s="110" t="s">
        <v>114</v>
      </c>
      <c r="D4" s="110"/>
      <c r="E4" s="110"/>
    </row>
    <row r="5" spans="1:5" ht="14.25">
      <c r="A5" s="36" t="s">
        <v>49</v>
      </c>
      <c r="B5" s="36" t="s">
        <v>50</v>
      </c>
      <c r="C5" s="36" t="s">
        <v>55</v>
      </c>
      <c r="D5" s="36" t="s">
        <v>115</v>
      </c>
      <c r="E5" s="36" t="s">
        <v>116</v>
      </c>
    </row>
    <row r="6" spans="1:5" ht="14.25">
      <c r="A6" s="110" t="s">
        <v>117</v>
      </c>
      <c r="B6" s="110"/>
      <c r="C6" s="37">
        <f>C7+C21+C49+C62</f>
        <v>265.77</v>
      </c>
      <c r="D6" s="37">
        <f>D7+D21+D49+D62</f>
        <v>204.63</v>
      </c>
      <c r="E6" s="37">
        <f>E7+E21+E49+E62</f>
        <v>61.14</v>
      </c>
    </row>
    <row r="7" spans="1:5" s="35" customFormat="1" ht="14.25">
      <c r="A7" s="36">
        <v>301</v>
      </c>
      <c r="B7" s="38" t="s">
        <v>118</v>
      </c>
      <c r="C7" s="37">
        <f>SUM(C8:C20)</f>
        <v>196.54</v>
      </c>
      <c r="D7" s="37">
        <f>SUM(D8:D20)</f>
        <v>196.54</v>
      </c>
      <c r="E7" s="51">
        <v>0</v>
      </c>
    </row>
    <row r="8" spans="1:5" ht="14.25">
      <c r="A8" s="25">
        <v>30101</v>
      </c>
      <c r="B8" s="39" t="s">
        <v>119</v>
      </c>
      <c r="C8" s="86">
        <v>56.4</v>
      </c>
      <c r="D8" s="86">
        <v>56.4</v>
      </c>
      <c r="E8" s="51">
        <v>0</v>
      </c>
    </row>
    <row r="9" spans="1:5" ht="14.25">
      <c r="A9" s="25">
        <v>30102</v>
      </c>
      <c r="B9" s="39" t="s">
        <v>120</v>
      </c>
      <c r="C9" s="26">
        <v>54.58</v>
      </c>
      <c r="D9" s="26">
        <v>54.58</v>
      </c>
      <c r="E9" s="51">
        <v>0</v>
      </c>
    </row>
    <row r="10" spans="1:5" ht="14.25">
      <c r="A10" s="25">
        <v>30103</v>
      </c>
      <c r="B10" s="39" t="s">
        <v>121</v>
      </c>
      <c r="C10" s="86">
        <v>21.5</v>
      </c>
      <c r="D10" s="86">
        <v>21.5</v>
      </c>
      <c r="E10" s="51">
        <v>0</v>
      </c>
    </row>
    <row r="11" spans="1:5" ht="14.25">
      <c r="A11" s="25">
        <v>30106</v>
      </c>
      <c r="B11" s="39" t="s">
        <v>122</v>
      </c>
      <c r="C11" s="85">
        <v>0</v>
      </c>
      <c r="D11" s="85">
        <v>0</v>
      </c>
      <c r="E11" s="51">
        <v>0</v>
      </c>
    </row>
    <row r="12" spans="1:5" ht="14.25">
      <c r="A12" s="25">
        <v>30107</v>
      </c>
      <c r="B12" s="39" t="s">
        <v>123</v>
      </c>
      <c r="C12" s="85">
        <v>0</v>
      </c>
      <c r="D12" s="85">
        <v>0</v>
      </c>
      <c r="E12" s="51">
        <v>0</v>
      </c>
    </row>
    <row r="13" spans="1:5" ht="14.25">
      <c r="A13" s="25">
        <v>30108</v>
      </c>
      <c r="B13" s="39" t="s">
        <v>124</v>
      </c>
      <c r="C13" s="26">
        <f aca="true" t="shared" si="0" ref="C13:C20">D13+E13</f>
        <v>15.89</v>
      </c>
      <c r="D13" s="26">
        <v>15.89</v>
      </c>
      <c r="E13" s="51">
        <v>0</v>
      </c>
    </row>
    <row r="14" spans="1:5" ht="14.25">
      <c r="A14" s="25">
        <v>30109</v>
      </c>
      <c r="B14" s="39" t="s">
        <v>125</v>
      </c>
      <c r="C14" s="26">
        <f t="shared" si="0"/>
        <v>7.94</v>
      </c>
      <c r="D14" s="26">
        <v>7.94</v>
      </c>
      <c r="E14" s="51">
        <v>0</v>
      </c>
    </row>
    <row r="15" spans="1:5" ht="14.25">
      <c r="A15" s="25">
        <v>30110</v>
      </c>
      <c r="B15" s="39" t="s">
        <v>126</v>
      </c>
      <c r="C15" s="26">
        <f t="shared" si="0"/>
        <v>7.94</v>
      </c>
      <c r="D15" s="26">
        <v>7.94</v>
      </c>
      <c r="E15" s="51">
        <v>0</v>
      </c>
    </row>
    <row r="16" spans="1:5" ht="14.25">
      <c r="A16" s="25">
        <v>30111</v>
      </c>
      <c r="B16" s="39" t="s">
        <v>127</v>
      </c>
      <c r="C16" s="26">
        <f t="shared" si="0"/>
        <v>7.02</v>
      </c>
      <c r="D16" s="26">
        <v>7.02</v>
      </c>
      <c r="E16" s="51">
        <v>0</v>
      </c>
    </row>
    <row r="17" spans="1:5" ht="14.25">
      <c r="A17" s="25">
        <v>30112</v>
      </c>
      <c r="B17" s="39" t="s">
        <v>128</v>
      </c>
      <c r="C17" s="26">
        <f t="shared" si="0"/>
        <v>1.32</v>
      </c>
      <c r="D17" s="26">
        <v>1.32</v>
      </c>
      <c r="E17" s="51">
        <v>0</v>
      </c>
    </row>
    <row r="18" spans="1:5" ht="14.25">
      <c r="A18" s="25">
        <v>30113</v>
      </c>
      <c r="B18" s="39" t="s">
        <v>68</v>
      </c>
      <c r="C18" s="26">
        <f t="shared" si="0"/>
        <v>13.72</v>
      </c>
      <c r="D18" s="26">
        <v>13.72</v>
      </c>
      <c r="E18" s="51">
        <v>0</v>
      </c>
    </row>
    <row r="19" spans="1:5" ht="14.25">
      <c r="A19" s="25">
        <v>30114</v>
      </c>
      <c r="B19" s="39" t="s">
        <v>129</v>
      </c>
      <c r="C19" s="85">
        <v>0</v>
      </c>
      <c r="D19" s="85">
        <v>0</v>
      </c>
      <c r="E19" s="51">
        <v>0</v>
      </c>
    </row>
    <row r="20" spans="1:5" ht="14.25">
      <c r="A20" s="25">
        <v>30199</v>
      </c>
      <c r="B20" s="39" t="s">
        <v>130</v>
      </c>
      <c r="C20" s="26">
        <f t="shared" si="0"/>
        <v>10.23</v>
      </c>
      <c r="D20" s="26">
        <v>10.23</v>
      </c>
      <c r="E20" s="51">
        <v>0</v>
      </c>
    </row>
    <row r="21" spans="1:5" s="35" customFormat="1" ht="14.25">
      <c r="A21" s="36">
        <v>302</v>
      </c>
      <c r="B21" s="38" t="s">
        <v>131</v>
      </c>
      <c r="C21" s="37">
        <f>SUM(C22:C48)</f>
        <v>61.14</v>
      </c>
      <c r="D21" s="85">
        <v>0</v>
      </c>
      <c r="E21" s="37">
        <f>SUM(E22:E48)</f>
        <v>61.14</v>
      </c>
    </row>
    <row r="22" spans="1:5" ht="14.25">
      <c r="A22" s="25">
        <v>30201</v>
      </c>
      <c r="B22" s="39" t="s">
        <v>132</v>
      </c>
      <c r="C22" s="86">
        <f>D22+E22</f>
        <v>2</v>
      </c>
      <c r="D22" s="85">
        <v>0</v>
      </c>
      <c r="E22" s="86">
        <v>2</v>
      </c>
    </row>
    <row r="23" spans="1:5" ht="14.25">
      <c r="A23" s="25">
        <v>30202</v>
      </c>
      <c r="B23" s="39" t="s">
        <v>133</v>
      </c>
      <c r="C23" s="86">
        <f aca="true" t="shared" si="1" ref="C23:C48">D23+E23</f>
        <v>0.3</v>
      </c>
      <c r="D23" s="85">
        <v>0</v>
      </c>
      <c r="E23" s="86">
        <v>0.3</v>
      </c>
    </row>
    <row r="24" spans="1:5" ht="14.25">
      <c r="A24" s="25">
        <v>30203</v>
      </c>
      <c r="B24" s="39" t="s">
        <v>134</v>
      </c>
      <c r="C24" s="51">
        <v>0</v>
      </c>
      <c r="D24" s="85">
        <v>0</v>
      </c>
      <c r="E24" s="51">
        <v>0</v>
      </c>
    </row>
    <row r="25" spans="1:5" ht="14.25">
      <c r="A25" s="25">
        <v>30204</v>
      </c>
      <c r="B25" s="39" t="s">
        <v>135</v>
      </c>
      <c r="C25" s="51">
        <v>0</v>
      </c>
      <c r="D25" s="85">
        <v>0</v>
      </c>
      <c r="E25" s="51">
        <v>0</v>
      </c>
    </row>
    <row r="26" spans="1:5" ht="14.25">
      <c r="A26" s="25">
        <v>30205</v>
      </c>
      <c r="B26" s="39" t="s">
        <v>136</v>
      </c>
      <c r="C26" s="87">
        <v>1.5</v>
      </c>
      <c r="D26" s="85">
        <v>0</v>
      </c>
      <c r="E26" s="87">
        <v>1.5</v>
      </c>
    </row>
    <row r="27" spans="1:5" ht="14.25">
      <c r="A27" s="25">
        <v>30206</v>
      </c>
      <c r="B27" s="39" t="s">
        <v>137</v>
      </c>
      <c r="C27" s="87">
        <v>2.5</v>
      </c>
      <c r="D27" s="85">
        <v>0</v>
      </c>
      <c r="E27" s="87">
        <v>2.5</v>
      </c>
    </row>
    <row r="28" spans="1:5" ht="14.25">
      <c r="A28" s="25">
        <v>30207</v>
      </c>
      <c r="B28" s="39" t="s">
        <v>138</v>
      </c>
      <c r="C28" s="87">
        <v>0.8</v>
      </c>
      <c r="D28" s="85">
        <v>0</v>
      </c>
      <c r="E28" s="87">
        <v>0.8</v>
      </c>
    </row>
    <row r="29" spans="1:5" ht="14.25">
      <c r="A29" s="25">
        <v>30208</v>
      </c>
      <c r="B29" s="39" t="s">
        <v>139</v>
      </c>
      <c r="C29" s="26">
        <f t="shared" si="1"/>
        <v>41.92</v>
      </c>
      <c r="D29" s="85">
        <v>0</v>
      </c>
      <c r="E29" s="26">
        <v>41.92</v>
      </c>
    </row>
    <row r="30" spans="1:5" ht="14.25">
      <c r="A30" s="25">
        <v>30209</v>
      </c>
      <c r="B30" s="39" t="s">
        <v>140</v>
      </c>
      <c r="C30" s="86">
        <f t="shared" si="1"/>
        <v>0</v>
      </c>
      <c r="D30" s="85">
        <v>0</v>
      </c>
      <c r="E30" s="51">
        <v>0</v>
      </c>
    </row>
    <row r="31" spans="1:5" ht="14.25">
      <c r="A31" s="25">
        <v>30211</v>
      </c>
      <c r="B31" s="39" t="s">
        <v>141</v>
      </c>
      <c r="C31" s="86">
        <f t="shared" si="1"/>
        <v>3</v>
      </c>
      <c r="D31" s="85">
        <v>0</v>
      </c>
      <c r="E31" s="86">
        <v>3</v>
      </c>
    </row>
    <row r="32" spans="1:5" ht="14.25">
      <c r="A32" s="25">
        <v>30212</v>
      </c>
      <c r="B32" s="39" t="s">
        <v>142</v>
      </c>
      <c r="C32" s="86">
        <f t="shared" si="1"/>
        <v>0</v>
      </c>
      <c r="D32" s="85">
        <v>0</v>
      </c>
      <c r="E32" s="51">
        <v>0</v>
      </c>
    </row>
    <row r="33" spans="1:5" ht="14.25">
      <c r="A33" s="25">
        <v>30213</v>
      </c>
      <c r="B33" s="39" t="s">
        <v>143</v>
      </c>
      <c r="C33" s="86">
        <f t="shared" si="1"/>
        <v>1.7</v>
      </c>
      <c r="D33" s="85">
        <v>0</v>
      </c>
      <c r="E33" s="86">
        <v>1.7</v>
      </c>
    </row>
    <row r="34" spans="1:5" ht="14.25">
      <c r="A34" s="25">
        <v>30214</v>
      </c>
      <c r="B34" s="39" t="s">
        <v>144</v>
      </c>
      <c r="C34" s="86">
        <f t="shared" si="1"/>
        <v>0</v>
      </c>
      <c r="D34" s="85">
        <v>0</v>
      </c>
      <c r="E34" s="51">
        <v>0</v>
      </c>
    </row>
    <row r="35" spans="1:5" ht="14.25">
      <c r="A35" s="25">
        <v>30215</v>
      </c>
      <c r="B35" s="39" t="s">
        <v>145</v>
      </c>
      <c r="C35" s="86">
        <f t="shared" si="1"/>
        <v>0</v>
      </c>
      <c r="D35" s="85">
        <v>0</v>
      </c>
      <c r="E35" s="51">
        <v>0</v>
      </c>
    </row>
    <row r="36" spans="1:5" ht="14.25">
      <c r="A36" s="25">
        <v>30216</v>
      </c>
      <c r="B36" s="39" t="s">
        <v>146</v>
      </c>
      <c r="C36" s="86">
        <f t="shared" si="1"/>
        <v>1</v>
      </c>
      <c r="D36" s="85">
        <v>0</v>
      </c>
      <c r="E36" s="51">
        <v>1</v>
      </c>
    </row>
    <row r="37" spans="1:5" ht="14.25">
      <c r="A37" s="25">
        <v>30217</v>
      </c>
      <c r="B37" s="39" t="s">
        <v>147</v>
      </c>
      <c r="C37" s="51">
        <v>0</v>
      </c>
      <c r="D37" s="51">
        <v>0</v>
      </c>
      <c r="E37" s="51">
        <v>0</v>
      </c>
    </row>
    <row r="38" spans="1:5" ht="14.25">
      <c r="A38" s="25">
        <v>30218</v>
      </c>
      <c r="B38" s="39" t="s">
        <v>148</v>
      </c>
      <c r="C38" s="51">
        <v>0</v>
      </c>
      <c r="D38" s="51">
        <v>0</v>
      </c>
      <c r="E38" s="51">
        <v>0</v>
      </c>
    </row>
    <row r="39" spans="1:5" ht="14.25">
      <c r="A39" s="25">
        <v>30224</v>
      </c>
      <c r="B39" s="39" t="s">
        <v>149</v>
      </c>
      <c r="C39" s="51">
        <v>0</v>
      </c>
      <c r="D39" s="51">
        <v>0</v>
      </c>
      <c r="E39" s="51">
        <v>0</v>
      </c>
    </row>
    <row r="40" spans="1:5" ht="14.25">
      <c r="A40" s="25">
        <v>30225</v>
      </c>
      <c r="B40" s="39" t="s">
        <v>150</v>
      </c>
      <c r="C40" s="51">
        <v>0</v>
      </c>
      <c r="D40" s="51">
        <v>0</v>
      </c>
      <c r="E40" s="51">
        <v>0</v>
      </c>
    </row>
    <row r="41" spans="1:5" ht="14.25">
      <c r="A41" s="25">
        <v>30226</v>
      </c>
      <c r="B41" s="39" t="s">
        <v>151</v>
      </c>
      <c r="C41" s="86">
        <f t="shared" si="1"/>
        <v>0.8</v>
      </c>
      <c r="D41" s="51">
        <v>0</v>
      </c>
      <c r="E41" s="26">
        <v>0.8</v>
      </c>
    </row>
    <row r="42" spans="1:5" ht="14.25">
      <c r="A42" s="25">
        <v>30227</v>
      </c>
      <c r="B42" s="39" t="s">
        <v>152</v>
      </c>
      <c r="C42" s="86">
        <f t="shared" si="1"/>
        <v>0</v>
      </c>
      <c r="D42" s="51">
        <v>0</v>
      </c>
      <c r="E42" s="51">
        <v>0</v>
      </c>
    </row>
    <row r="43" spans="1:5" ht="14.25">
      <c r="A43" s="25">
        <v>30228</v>
      </c>
      <c r="B43" s="39" t="s">
        <v>153</v>
      </c>
      <c r="C43" s="86">
        <f t="shared" si="1"/>
        <v>0</v>
      </c>
      <c r="D43" s="51">
        <v>0</v>
      </c>
      <c r="E43" s="51">
        <v>0</v>
      </c>
    </row>
    <row r="44" spans="1:5" ht="14.25">
      <c r="A44" s="25">
        <v>30229</v>
      </c>
      <c r="B44" s="39" t="s">
        <v>154</v>
      </c>
      <c r="C44" s="86">
        <f t="shared" si="1"/>
        <v>0</v>
      </c>
      <c r="D44" s="51">
        <v>0</v>
      </c>
      <c r="E44" s="51">
        <v>0</v>
      </c>
    </row>
    <row r="45" spans="1:5" ht="14.25">
      <c r="A45" s="25">
        <v>30231</v>
      </c>
      <c r="B45" s="39" t="s">
        <v>155</v>
      </c>
      <c r="C45" s="86">
        <f t="shared" si="1"/>
        <v>0</v>
      </c>
      <c r="D45" s="51">
        <v>0</v>
      </c>
      <c r="E45" s="51">
        <v>0</v>
      </c>
    </row>
    <row r="46" spans="1:5" ht="14.25">
      <c r="A46" s="25">
        <v>30239</v>
      </c>
      <c r="B46" s="39" t="s">
        <v>156</v>
      </c>
      <c r="C46" s="86">
        <f t="shared" si="1"/>
        <v>4.82</v>
      </c>
      <c r="D46" s="51">
        <v>0</v>
      </c>
      <c r="E46" s="26">
        <v>4.82</v>
      </c>
    </row>
    <row r="47" spans="1:5" ht="14.25">
      <c r="A47" s="25">
        <v>30240</v>
      </c>
      <c r="B47" s="39" t="s">
        <v>157</v>
      </c>
      <c r="C47" s="86">
        <f t="shared" si="1"/>
        <v>0</v>
      </c>
      <c r="D47" s="51">
        <v>0</v>
      </c>
      <c r="E47" s="51">
        <v>0</v>
      </c>
    </row>
    <row r="48" spans="1:5" ht="14.25">
      <c r="A48" s="25">
        <v>30299</v>
      </c>
      <c r="B48" s="39" t="s">
        <v>158</v>
      </c>
      <c r="C48" s="86">
        <f t="shared" si="1"/>
        <v>0.8</v>
      </c>
      <c r="D48" s="51">
        <v>0</v>
      </c>
      <c r="E48" s="86">
        <v>0.8</v>
      </c>
    </row>
    <row r="49" spans="1:5" s="35" customFormat="1" ht="14.25">
      <c r="A49" s="36">
        <v>303</v>
      </c>
      <c r="B49" s="38" t="s">
        <v>159</v>
      </c>
      <c r="C49" s="88">
        <f>SUM(C50:C61)</f>
        <v>8.09</v>
      </c>
      <c r="D49" s="37">
        <f>SUM(D50:D61)</f>
        <v>8.09</v>
      </c>
      <c r="E49" s="51">
        <v>0</v>
      </c>
    </row>
    <row r="50" spans="1:5" ht="14.25">
      <c r="A50" s="25">
        <v>30301</v>
      </c>
      <c r="B50" s="39" t="s">
        <v>160</v>
      </c>
      <c r="C50" s="86">
        <f>D50+E50</f>
        <v>0</v>
      </c>
      <c r="D50" s="51">
        <v>0</v>
      </c>
      <c r="E50" s="51">
        <v>0</v>
      </c>
    </row>
    <row r="51" spans="1:5" ht="14.25">
      <c r="A51" s="25">
        <v>30302</v>
      </c>
      <c r="B51" s="39" t="s">
        <v>161</v>
      </c>
      <c r="C51" s="86">
        <f>D51+E51</f>
        <v>7.55</v>
      </c>
      <c r="D51" s="26">
        <v>7.55</v>
      </c>
      <c r="E51" s="51">
        <v>0</v>
      </c>
    </row>
    <row r="52" spans="1:5" ht="14.25">
      <c r="A52" s="25">
        <v>30303</v>
      </c>
      <c r="B52" s="39" t="s">
        <v>162</v>
      </c>
      <c r="C52" s="86">
        <f>D52+E52</f>
        <v>0</v>
      </c>
      <c r="D52" s="51">
        <v>0</v>
      </c>
      <c r="E52" s="51">
        <v>0</v>
      </c>
    </row>
    <row r="53" spans="1:5" ht="14.25">
      <c r="A53" s="25">
        <v>30304</v>
      </c>
      <c r="B53" s="39" t="s">
        <v>163</v>
      </c>
      <c r="C53" s="86">
        <f>D53+E53</f>
        <v>0</v>
      </c>
      <c r="D53" s="51">
        <v>0</v>
      </c>
      <c r="E53" s="51">
        <v>0</v>
      </c>
    </row>
    <row r="54" spans="1:5" ht="14.25">
      <c r="A54" s="25">
        <v>30305</v>
      </c>
      <c r="B54" s="39" t="s">
        <v>164</v>
      </c>
      <c r="C54" s="86">
        <f>D54+E54</f>
        <v>0.54</v>
      </c>
      <c r="D54" s="26">
        <v>0.54</v>
      </c>
      <c r="E54" s="51">
        <v>0</v>
      </c>
    </row>
    <row r="55" spans="1:5" ht="14.25">
      <c r="A55" s="25">
        <v>30306</v>
      </c>
      <c r="B55" s="39" t="s">
        <v>165</v>
      </c>
      <c r="C55" s="51">
        <v>0</v>
      </c>
      <c r="D55" s="51">
        <v>0</v>
      </c>
      <c r="E55" s="51">
        <v>0</v>
      </c>
    </row>
    <row r="56" spans="1:5" ht="14.25">
      <c r="A56" s="25">
        <v>30307</v>
      </c>
      <c r="B56" s="39" t="s">
        <v>166</v>
      </c>
      <c r="C56" s="51">
        <v>0</v>
      </c>
      <c r="D56" s="51">
        <v>0</v>
      </c>
      <c r="E56" s="51">
        <v>0</v>
      </c>
    </row>
    <row r="57" spans="1:5" ht="14.25">
      <c r="A57" s="25">
        <v>30308</v>
      </c>
      <c r="B57" s="39" t="s">
        <v>167</v>
      </c>
      <c r="C57" s="51">
        <v>0</v>
      </c>
      <c r="D57" s="51">
        <v>0</v>
      </c>
      <c r="E57" s="51">
        <v>0</v>
      </c>
    </row>
    <row r="58" spans="1:5" ht="14.25">
      <c r="A58" s="25">
        <v>30309</v>
      </c>
      <c r="B58" s="39" t="s">
        <v>168</v>
      </c>
      <c r="C58" s="51">
        <v>0</v>
      </c>
      <c r="D58" s="51">
        <v>0</v>
      </c>
      <c r="E58" s="51">
        <v>0</v>
      </c>
    </row>
    <row r="59" spans="1:5" ht="14.25">
      <c r="A59" s="25">
        <v>30310</v>
      </c>
      <c r="B59" s="39" t="s">
        <v>169</v>
      </c>
      <c r="C59" s="51">
        <v>0</v>
      </c>
      <c r="D59" s="51">
        <v>0</v>
      </c>
      <c r="E59" s="51">
        <v>0</v>
      </c>
    </row>
    <row r="60" spans="1:5" ht="14.25">
      <c r="A60" s="25">
        <v>30311</v>
      </c>
      <c r="B60" s="39" t="s">
        <v>170</v>
      </c>
      <c r="C60" s="51">
        <v>0</v>
      </c>
      <c r="D60" s="51">
        <v>0</v>
      </c>
      <c r="E60" s="51">
        <v>0</v>
      </c>
    </row>
    <row r="61" spans="1:5" ht="14.25">
      <c r="A61" s="25">
        <v>30399</v>
      </c>
      <c r="B61" s="39" t="s">
        <v>171</v>
      </c>
      <c r="C61" s="51">
        <v>0</v>
      </c>
      <c r="D61" s="51">
        <v>0</v>
      </c>
      <c r="E61" s="51">
        <v>0</v>
      </c>
    </row>
    <row r="62" spans="1:5" s="35" customFormat="1" ht="14.25">
      <c r="A62" s="36">
        <v>310</v>
      </c>
      <c r="B62" s="38" t="s">
        <v>172</v>
      </c>
      <c r="C62" s="51">
        <v>0</v>
      </c>
      <c r="D62" s="51">
        <v>0</v>
      </c>
      <c r="E62" s="51">
        <v>0</v>
      </c>
    </row>
    <row r="63" spans="1:5" ht="14.25">
      <c r="A63" s="25">
        <v>31002</v>
      </c>
      <c r="B63" s="39" t="s">
        <v>173</v>
      </c>
      <c r="C63" s="51">
        <v>0</v>
      </c>
      <c r="D63" s="51">
        <v>0</v>
      </c>
      <c r="E63" s="51">
        <v>0</v>
      </c>
    </row>
    <row r="64" spans="1:5" ht="14.25">
      <c r="A64" s="25">
        <v>31003</v>
      </c>
      <c r="B64" s="39" t="s">
        <v>174</v>
      </c>
      <c r="C64" s="51">
        <v>0</v>
      </c>
      <c r="D64" s="51">
        <v>0</v>
      </c>
      <c r="E64" s="51">
        <v>0</v>
      </c>
    </row>
    <row r="65" spans="1:5" ht="14.25">
      <c r="A65" s="25">
        <v>31007</v>
      </c>
      <c r="B65" s="39" t="s">
        <v>175</v>
      </c>
      <c r="C65" s="51">
        <v>0</v>
      </c>
      <c r="D65" s="51">
        <v>0</v>
      </c>
      <c r="E65" s="51">
        <v>0</v>
      </c>
    </row>
    <row r="66" spans="1:5" ht="14.25">
      <c r="A66" s="25">
        <v>31099</v>
      </c>
      <c r="B66" s="39" t="s">
        <v>176</v>
      </c>
      <c r="C66" s="51">
        <v>0</v>
      </c>
      <c r="D66" s="51">
        <v>0</v>
      </c>
      <c r="E66" s="51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9.87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177</v>
      </c>
    </row>
    <row r="2" spans="1:18" s="1" customFormat="1" ht="30.75" customHeight="1">
      <c r="A2" s="114" t="s">
        <v>178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ht="20.25" customHeight="1"/>
    <row r="4" spans="1:18" s="32" customFormat="1" ht="24.75" customHeight="1">
      <c r="A4" s="111" t="s">
        <v>179</v>
      </c>
      <c r="B4" s="111"/>
      <c r="C4" s="111"/>
      <c r="D4" s="111"/>
      <c r="E4" s="111"/>
      <c r="F4" s="111"/>
      <c r="G4" s="111" t="s">
        <v>73</v>
      </c>
      <c r="H4" s="111"/>
      <c r="I4" s="111"/>
      <c r="J4" s="111"/>
      <c r="K4" s="111"/>
      <c r="L4" s="111"/>
      <c r="M4" s="111" t="s">
        <v>74</v>
      </c>
      <c r="N4" s="111"/>
      <c r="O4" s="111"/>
      <c r="P4" s="111"/>
      <c r="Q4" s="111"/>
      <c r="R4" s="111"/>
    </row>
    <row r="5" spans="1:18" s="32" customFormat="1" ht="24.75" customHeight="1">
      <c r="A5" s="111" t="s">
        <v>55</v>
      </c>
      <c r="B5" s="111" t="s">
        <v>180</v>
      </c>
      <c r="C5" s="111" t="s">
        <v>181</v>
      </c>
      <c r="D5" s="111"/>
      <c r="E5" s="111"/>
      <c r="F5" s="112" t="s">
        <v>147</v>
      </c>
      <c r="G5" s="111" t="s">
        <v>55</v>
      </c>
      <c r="H5" s="111" t="s">
        <v>180</v>
      </c>
      <c r="I5" s="111" t="s">
        <v>181</v>
      </c>
      <c r="J5" s="111"/>
      <c r="K5" s="111"/>
      <c r="L5" s="112" t="s">
        <v>147</v>
      </c>
      <c r="M5" s="111" t="s">
        <v>55</v>
      </c>
      <c r="N5" s="111" t="s">
        <v>180</v>
      </c>
      <c r="O5" s="111" t="s">
        <v>181</v>
      </c>
      <c r="P5" s="111"/>
      <c r="Q5" s="111"/>
      <c r="R5" s="111" t="s">
        <v>147</v>
      </c>
    </row>
    <row r="6" spans="1:18" s="32" customFormat="1" ht="51.75" customHeight="1">
      <c r="A6" s="111"/>
      <c r="B6" s="111"/>
      <c r="C6" s="34" t="s">
        <v>9</v>
      </c>
      <c r="D6" s="34" t="s">
        <v>182</v>
      </c>
      <c r="E6" s="34" t="s">
        <v>183</v>
      </c>
      <c r="F6" s="113"/>
      <c r="G6" s="111"/>
      <c r="H6" s="111"/>
      <c r="I6" s="34" t="s">
        <v>9</v>
      </c>
      <c r="J6" s="34" t="s">
        <v>182</v>
      </c>
      <c r="K6" s="34" t="s">
        <v>183</v>
      </c>
      <c r="L6" s="113"/>
      <c r="M6" s="111"/>
      <c r="N6" s="111"/>
      <c r="O6" s="34" t="s">
        <v>9</v>
      </c>
      <c r="P6" s="34" t="s">
        <v>182</v>
      </c>
      <c r="Q6" s="34" t="s">
        <v>183</v>
      </c>
      <c r="R6" s="111"/>
    </row>
    <row r="7" spans="1:18" s="33" customFormat="1" ht="36.75" customHeight="1">
      <c r="A7" s="89">
        <v>0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</row>
    <row r="8" ht="14.25">
      <c r="A8" s="152" t="s">
        <v>272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9.00390625" style="15" customWidth="1"/>
    <col min="2" max="2" width="14.375" style="15" customWidth="1"/>
    <col min="3" max="3" width="10.25390625" style="15" customWidth="1"/>
    <col min="4" max="4" width="9.00390625" style="15" customWidth="1"/>
    <col min="5" max="5" width="10.125" style="15" customWidth="1"/>
    <col min="6" max="6" width="11.875" style="15" customWidth="1"/>
    <col min="7" max="7" width="16.50390625" style="15" customWidth="1"/>
    <col min="8" max="8" width="14.75390625" style="15" customWidth="1"/>
    <col min="9" max="9" width="14.125" style="15" customWidth="1"/>
    <col min="10" max="10" width="23.125" style="15" customWidth="1"/>
    <col min="11" max="11" width="16.00390625" style="15" customWidth="1"/>
    <col min="12" max="12" width="9.00390625" style="15" customWidth="1"/>
    <col min="13" max="13" width="19.75390625" style="15" customWidth="1"/>
    <col min="14" max="14" width="15.50390625" style="15" customWidth="1"/>
    <col min="15" max="16384" width="9.00390625" style="15" customWidth="1"/>
  </cols>
  <sheetData>
    <row r="1" ht="14.25">
      <c r="A1" s="15" t="s">
        <v>184</v>
      </c>
    </row>
    <row r="2" spans="1:14" s="13" customFormat="1" ht="38.25" customHeight="1">
      <c r="A2" s="94" t="s">
        <v>185</v>
      </c>
      <c r="B2" s="94"/>
      <c r="C2" s="94"/>
      <c r="D2" s="94"/>
      <c r="E2" s="94"/>
      <c r="F2" s="94"/>
      <c r="G2" s="94"/>
      <c r="H2" s="94"/>
      <c r="I2" s="94"/>
      <c r="J2" s="94"/>
      <c r="K2" s="22"/>
      <c r="L2" s="22"/>
      <c r="M2" s="22"/>
      <c r="N2" s="22"/>
    </row>
    <row r="3" ht="14.25">
      <c r="J3" s="15" t="s">
        <v>3</v>
      </c>
    </row>
    <row r="4" spans="1:10" ht="27.75" customHeight="1">
      <c r="A4" s="119" t="s">
        <v>44</v>
      </c>
      <c r="B4" s="119"/>
      <c r="C4" s="119" t="s">
        <v>73</v>
      </c>
      <c r="D4" s="119" t="s">
        <v>74</v>
      </c>
      <c r="E4" s="119"/>
      <c r="F4" s="119"/>
      <c r="G4" s="119"/>
      <c r="H4" s="119"/>
      <c r="I4" s="119" t="s">
        <v>75</v>
      </c>
      <c r="J4" s="119"/>
    </row>
    <row r="5" spans="1:10" ht="19.5" customHeight="1">
      <c r="A5" s="117" t="s">
        <v>49</v>
      </c>
      <c r="B5" s="117" t="s">
        <v>50</v>
      </c>
      <c r="C5" s="119"/>
      <c r="D5" s="117" t="s">
        <v>55</v>
      </c>
      <c r="E5" s="120" t="s">
        <v>76</v>
      </c>
      <c r="F5" s="121"/>
      <c r="G5" s="122"/>
      <c r="H5" s="117" t="s">
        <v>77</v>
      </c>
      <c r="I5" s="117" t="s">
        <v>78</v>
      </c>
      <c r="J5" s="117" t="s">
        <v>79</v>
      </c>
    </row>
    <row r="6" spans="1:10" ht="19.5" customHeight="1">
      <c r="A6" s="118"/>
      <c r="B6" s="118"/>
      <c r="C6" s="119"/>
      <c r="D6" s="118"/>
      <c r="E6" s="25" t="s">
        <v>9</v>
      </c>
      <c r="F6" s="25" t="s">
        <v>186</v>
      </c>
      <c r="G6" s="25" t="s">
        <v>187</v>
      </c>
      <c r="H6" s="118"/>
      <c r="I6" s="118"/>
      <c r="J6" s="118"/>
    </row>
    <row r="7" spans="1:10" ht="19.5" customHeight="1">
      <c r="A7" s="120" t="s">
        <v>55</v>
      </c>
      <c r="B7" s="122"/>
      <c r="C7" s="26">
        <f>SUM(C8:C20)</f>
        <v>0</v>
      </c>
      <c r="D7" s="26">
        <f aca="true" t="shared" si="0" ref="D7:I7">SUM(D8:D20)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9" t="e">
        <f>I7/C7*100</f>
        <v>#DIV/0!</v>
      </c>
    </row>
    <row r="8" spans="1:10" ht="19.5" customHeight="1">
      <c r="A8" s="27"/>
      <c r="B8" s="27"/>
      <c r="C8" s="28"/>
      <c r="D8" s="28">
        <f>E8+H8</f>
        <v>0</v>
      </c>
      <c r="E8" s="28">
        <f>F8+G8</f>
        <v>0</v>
      </c>
      <c r="F8" s="28"/>
      <c r="G8" s="28"/>
      <c r="H8" s="28"/>
      <c r="I8" s="30">
        <f>D8-C8</f>
        <v>0</v>
      </c>
      <c r="J8" s="31" t="e">
        <f>I8/C8*100</f>
        <v>#DIV/0!</v>
      </c>
    </row>
    <row r="9" spans="1:10" ht="19.5" customHeight="1">
      <c r="A9" s="27"/>
      <c r="B9" s="27"/>
      <c r="C9" s="28"/>
      <c r="D9" s="28">
        <f aca="true" t="shared" si="1" ref="D9:D20">E9+H9</f>
        <v>0</v>
      </c>
      <c r="E9" s="28">
        <f aca="true" t="shared" si="2" ref="E9:E20">F9+G9</f>
        <v>0</v>
      </c>
      <c r="F9" s="28"/>
      <c r="G9" s="28"/>
      <c r="H9" s="28"/>
      <c r="I9" s="30">
        <f aca="true" t="shared" si="3" ref="I9:I20">D9-C9</f>
        <v>0</v>
      </c>
      <c r="J9" s="31" t="e">
        <f aca="true" t="shared" si="4" ref="J9:J20">I9/C9*100</f>
        <v>#DIV/0!</v>
      </c>
    </row>
    <row r="10" spans="1:10" ht="19.5" customHeight="1">
      <c r="A10" s="27"/>
      <c r="B10" s="27"/>
      <c r="C10" s="28"/>
      <c r="D10" s="28">
        <f t="shared" si="1"/>
        <v>0</v>
      </c>
      <c r="E10" s="28">
        <f t="shared" si="2"/>
        <v>0</v>
      </c>
      <c r="F10" s="28"/>
      <c r="G10" s="28"/>
      <c r="H10" s="28"/>
      <c r="I10" s="30">
        <f t="shared" si="3"/>
        <v>0</v>
      </c>
      <c r="J10" s="31" t="e">
        <f t="shared" si="4"/>
        <v>#DIV/0!</v>
      </c>
    </row>
    <row r="11" spans="1:10" ht="19.5" customHeight="1">
      <c r="A11" s="27"/>
      <c r="B11" s="27"/>
      <c r="C11" s="28"/>
      <c r="D11" s="28">
        <f t="shared" si="1"/>
        <v>0</v>
      </c>
      <c r="E11" s="28">
        <f t="shared" si="2"/>
        <v>0</v>
      </c>
      <c r="F11" s="28"/>
      <c r="G11" s="28"/>
      <c r="H11" s="28"/>
      <c r="I11" s="30">
        <f t="shared" si="3"/>
        <v>0</v>
      </c>
      <c r="J11" s="31" t="e">
        <f t="shared" si="4"/>
        <v>#DIV/0!</v>
      </c>
    </row>
    <row r="12" spans="1:10" ht="19.5" customHeight="1">
      <c r="A12" s="27"/>
      <c r="B12" s="27"/>
      <c r="C12" s="28"/>
      <c r="D12" s="28">
        <f t="shared" si="1"/>
        <v>0</v>
      </c>
      <c r="E12" s="28">
        <f t="shared" si="2"/>
        <v>0</v>
      </c>
      <c r="F12" s="28"/>
      <c r="G12" s="28"/>
      <c r="H12" s="28"/>
      <c r="I12" s="30">
        <f t="shared" si="3"/>
        <v>0</v>
      </c>
      <c r="J12" s="31" t="e">
        <f t="shared" si="4"/>
        <v>#DIV/0!</v>
      </c>
    </row>
    <row r="13" spans="1:10" ht="19.5" customHeight="1">
      <c r="A13" s="27"/>
      <c r="B13" s="27"/>
      <c r="C13" s="28"/>
      <c r="D13" s="28">
        <f t="shared" si="1"/>
        <v>0</v>
      </c>
      <c r="E13" s="28">
        <f t="shared" si="2"/>
        <v>0</v>
      </c>
      <c r="F13" s="28"/>
      <c r="G13" s="28"/>
      <c r="H13" s="28"/>
      <c r="I13" s="30">
        <f t="shared" si="3"/>
        <v>0</v>
      </c>
      <c r="J13" s="31" t="e">
        <f t="shared" si="4"/>
        <v>#DIV/0!</v>
      </c>
    </row>
    <row r="14" spans="1:10" ht="19.5" customHeight="1">
      <c r="A14" s="27"/>
      <c r="B14" s="27"/>
      <c r="C14" s="28"/>
      <c r="D14" s="28">
        <f t="shared" si="1"/>
        <v>0</v>
      </c>
      <c r="E14" s="28">
        <f t="shared" si="2"/>
        <v>0</v>
      </c>
      <c r="F14" s="28"/>
      <c r="G14" s="28"/>
      <c r="H14" s="28"/>
      <c r="I14" s="30">
        <f t="shared" si="3"/>
        <v>0</v>
      </c>
      <c r="J14" s="31" t="e">
        <f t="shared" si="4"/>
        <v>#DIV/0!</v>
      </c>
    </row>
    <row r="15" spans="1:10" ht="19.5" customHeight="1">
      <c r="A15" s="27"/>
      <c r="B15" s="27"/>
      <c r="C15" s="28"/>
      <c r="D15" s="28">
        <f t="shared" si="1"/>
        <v>0</v>
      </c>
      <c r="E15" s="28">
        <f t="shared" si="2"/>
        <v>0</v>
      </c>
      <c r="F15" s="28"/>
      <c r="G15" s="28"/>
      <c r="H15" s="28"/>
      <c r="I15" s="30">
        <f t="shared" si="3"/>
        <v>0</v>
      </c>
      <c r="J15" s="31" t="e">
        <f t="shared" si="4"/>
        <v>#DIV/0!</v>
      </c>
    </row>
    <row r="16" spans="1:10" ht="19.5" customHeight="1">
      <c r="A16" s="27"/>
      <c r="B16" s="27"/>
      <c r="C16" s="28"/>
      <c r="D16" s="28">
        <f t="shared" si="1"/>
        <v>0</v>
      </c>
      <c r="E16" s="28">
        <f t="shared" si="2"/>
        <v>0</v>
      </c>
      <c r="F16" s="28"/>
      <c r="G16" s="28"/>
      <c r="H16" s="28"/>
      <c r="I16" s="30">
        <f t="shared" si="3"/>
        <v>0</v>
      </c>
      <c r="J16" s="31" t="e">
        <f t="shared" si="4"/>
        <v>#DIV/0!</v>
      </c>
    </row>
    <row r="17" spans="1:10" ht="19.5" customHeight="1">
      <c r="A17" s="27"/>
      <c r="B17" s="27"/>
      <c r="C17" s="28"/>
      <c r="D17" s="28">
        <f t="shared" si="1"/>
        <v>0</v>
      </c>
      <c r="E17" s="28">
        <f t="shared" si="2"/>
        <v>0</v>
      </c>
      <c r="F17" s="28"/>
      <c r="G17" s="28"/>
      <c r="H17" s="28"/>
      <c r="I17" s="30">
        <f t="shared" si="3"/>
        <v>0</v>
      </c>
      <c r="J17" s="31" t="e">
        <f t="shared" si="4"/>
        <v>#DIV/0!</v>
      </c>
    </row>
    <row r="18" spans="1:10" ht="19.5" customHeight="1">
      <c r="A18" s="27"/>
      <c r="B18" s="27"/>
      <c r="C18" s="28"/>
      <c r="D18" s="28">
        <f t="shared" si="1"/>
        <v>0</v>
      </c>
      <c r="E18" s="28">
        <f t="shared" si="2"/>
        <v>0</v>
      </c>
      <c r="F18" s="28"/>
      <c r="G18" s="28"/>
      <c r="H18" s="28"/>
      <c r="I18" s="30">
        <f t="shared" si="3"/>
        <v>0</v>
      </c>
      <c r="J18" s="31" t="e">
        <f t="shared" si="4"/>
        <v>#DIV/0!</v>
      </c>
    </row>
    <row r="19" spans="1:10" ht="19.5" customHeight="1">
      <c r="A19" s="27"/>
      <c r="B19" s="27"/>
      <c r="C19" s="28"/>
      <c r="D19" s="28">
        <f t="shared" si="1"/>
        <v>0</v>
      </c>
      <c r="E19" s="28">
        <f t="shared" si="2"/>
        <v>0</v>
      </c>
      <c r="F19" s="28"/>
      <c r="G19" s="28"/>
      <c r="H19" s="28"/>
      <c r="I19" s="30">
        <f t="shared" si="3"/>
        <v>0</v>
      </c>
      <c r="J19" s="31" t="e">
        <f t="shared" si="4"/>
        <v>#DIV/0!</v>
      </c>
    </row>
    <row r="20" spans="1:10" ht="19.5" customHeight="1">
      <c r="A20" s="27"/>
      <c r="B20" s="27"/>
      <c r="C20" s="28"/>
      <c r="D20" s="28">
        <f t="shared" si="1"/>
        <v>0</v>
      </c>
      <c r="E20" s="28">
        <f t="shared" si="2"/>
        <v>0</v>
      </c>
      <c r="F20" s="28"/>
      <c r="G20" s="28"/>
      <c r="H20" s="28"/>
      <c r="I20" s="30">
        <f t="shared" si="3"/>
        <v>0</v>
      </c>
      <c r="J20" s="31" t="e">
        <f t="shared" si="4"/>
        <v>#DIV/0!</v>
      </c>
    </row>
    <row r="21" spans="1:2" ht="14.25">
      <c r="A21" s="115" t="s">
        <v>271</v>
      </c>
      <c r="B21" s="116"/>
    </row>
  </sheetData>
  <sheetProtection/>
  <mergeCells count="14">
    <mergeCell ref="B5:B6"/>
    <mergeCell ref="C4:C6"/>
    <mergeCell ref="D5:D6"/>
    <mergeCell ref="H5:H6"/>
    <mergeCell ref="A21:B21"/>
    <mergeCell ref="I5:I6"/>
    <mergeCell ref="J5:J6"/>
    <mergeCell ref="A2:J2"/>
    <mergeCell ref="A4:B4"/>
    <mergeCell ref="D4:H4"/>
    <mergeCell ref="I4:J4"/>
    <mergeCell ref="E5:G5"/>
    <mergeCell ref="A7:B7"/>
    <mergeCell ref="A5: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8">
      <selection activeCell="D45" sqref="D45"/>
    </sheetView>
  </sheetViews>
  <sheetFormatPr defaultColWidth="9.00390625" defaultRowHeight="14.25"/>
  <cols>
    <col min="1" max="1" width="41.625" style="4" customWidth="1"/>
    <col min="2" max="2" width="20.00390625" style="21" customWidth="1"/>
    <col min="3" max="3" width="43.375" style="4" customWidth="1"/>
    <col min="4" max="4" width="15.00390625" style="21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188</v>
      </c>
    </row>
    <row r="2" spans="1:6" ht="33.75" customHeight="1">
      <c r="A2" s="94" t="s">
        <v>189</v>
      </c>
      <c r="B2" s="94"/>
      <c r="C2" s="94"/>
      <c r="D2" s="94"/>
      <c r="E2" s="22"/>
      <c r="F2" s="22"/>
    </row>
    <row r="3" spans="3:4" ht="24.75" customHeight="1">
      <c r="C3" s="123" t="s">
        <v>190</v>
      </c>
      <c r="D3" s="123"/>
    </row>
    <row r="4" spans="1:4" ht="24.75" customHeight="1">
      <c r="A4" s="124" t="s">
        <v>4</v>
      </c>
      <c r="B4" s="124"/>
      <c r="C4" s="124" t="s">
        <v>5</v>
      </c>
      <c r="D4" s="124"/>
    </row>
    <row r="5" spans="1:4" ht="24.75" customHeight="1">
      <c r="A5" s="23" t="s">
        <v>191</v>
      </c>
      <c r="B5" s="23" t="s">
        <v>7</v>
      </c>
      <c r="C5" s="23" t="s">
        <v>191</v>
      </c>
      <c r="D5" s="23" t="s">
        <v>7</v>
      </c>
    </row>
    <row r="6" spans="1:4" ht="24.75" customHeight="1">
      <c r="A6" s="17" t="s">
        <v>192</v>
      </c>
      <c r="B6" s="24">
        <f>SUM(B7:B8)</f>
        <v>305.77</v>
      </c>
      <c r="C6" s="17" t="s">
        <v>193</v>
      </c>
      <c r="D6" s="90">
        <v>0</v>
      </c>
    </row>
    <row r="7" spans="1:4" ht="24.75" customHeight="1">
      <c r="A7" s="17" t="s">
        <v>194</v>
      </c>
      <c r="B7" s="24">
        <v>305.77</v>
      </c>
      <c r="C7" s="17" t="s">
        <v>195</v>
      </c>
      <c r="D7" s="90">
        <v>0</v>
      </c>
    </row>
    <row r="8" spans="1:4" ht="24.75" customHeight="1">
      <c r="A8" s="17" t="s">
        <v>196</v>
      </c>
      <c r="B8" s="90">
        <v>0</v>
      </c>
      <c r="C8" s="17" t="s">
        <v>197</v>
      </c>
      <c r="D8" s="90">
        <v>0</v>
      </c>
    </row>
    <row r="9" spans="1:4" ht="24.75" customHeight="1">
      <c r="A9" s="17" t="s">
        <v>198</v>
      </c>
      <c r="B9" s="90">
        <v>0</v>
      </c>
      <c r="C9" s="17" t="s">
        <v>199</v>
      </c>
      <c r="D9" s="24">
        <f>SUM(D10:D11)</f>
        <v>305.77</v>
      </c>
    </row>
    <row r="10" spans="1:4" ht="24.75" customHeight="1">
      <c r="A10" s="17" t="s">
        <v>200</v>
      </c>
      <c r="B10" s="90">
        <v>0</v>
      </c>
      <c r="C10" s="17" t="s">
        <v>195</v>
      </c>
      <c r="D10" s="24">
        <v>305.77</v>
      </c>
    </row>
    <row r="11" spans="1:4" ht="24.75" customHeight="1">
      <c r="A11" s="17" t="s">
        <v>201</v>
      </c>
      <c r="B11" s="90">
        <v>0</v>
      </c>
      <c r="C11" s="17" t="s">
        <v>197</v>
      </c>
      <c r="D11" s="90">
        <v>0</v>
      </c>
    </row>
    <row r="12" spans="1:4" ht="24.75" customHeight="1">
      <c r="A12" s="17" t="s">
        <v>202</v>
      </c>
      <c r="B12" s="90">
        <v>0</v>
      </c>
      <c r="C12" s="17" t="s">
        <v>203</v>
      </c>
      <c r="D12" s="90">
        <v>0</v>
      </c>
    </row>
    <row r="13" spans="1:4" ht="24.75" customHeight="1">
      <c r="A13" s="17" t="s">
        <v>204</v>
      </c>
      <c r="B13" s="90">
        <v>0</v>
      </c>
      <c r="C13" s="17" t="s">
        <v>205</v>
      </c>
      <c r="D13" s="90">
        <v>0</v>
      </c>
    </row>
    <row r="14" spans="1:4" ht="24.75" customHeight="1">
      <c r="A14" s="17" t="s">
        <v>206</v>
      </c>
      <c r="B14" s="90">
        <v>0</v>
      </c>
      <c r="C14" s="17" t="s">
        <v>207</v>
      </c>
      <c r="D14" s="90">
        <v>0</v>
      </c>
    </row>
    <row r="15" spans="1:4" ht="24.75" customHeight="1">
      <c r="A15" s="17" t="s">
        <v>208</v>
      </c>
      <c r="B15" s="90">
        <v>0</v>
      </c>
      <c r="C15" s="17" t="s">
        <v>209</v>
      </c>
      <c r="D15" s="90">
        <v>0</v>
      </c>
    </row>
    <row r="16" spans="1:4" ht="24.75" customHeight="1">
      <c r="A16" s="17" t="s">
        <v>210</v>
      </c>
      <c r="B16" s="90">
        <v>0</v>
      </c>
      <c r="C16" s="17" t="s">
        <v>211</v>
      </c>
      <c r="D16" s="90">
        <v>0</v>
      </c>
    </row>
    <row r="17" spans="1:4" ht="24.75" customHeight="1">
      <c r="A17" s="17" t="s">
        <v>212</v>
      </c>
      <c r="B17" s="90">
        <v>0</v>
      </c>
      <c r="C17" s="17" t="s">
        <v>213</v>
      </c>
      <c r="D17" s="90">
        <v>0</v>
      </c>
    </row>
    <row r="18" spans="1:4" ht="24.75" customHeight="1">
      <c r="A18" s="17" t="s">
        <v>214</v>
      </c>
      <c r="B18" s="90">
        <v>0</v>
      </c>
      <c r="C18" s="17"/>
      <c r="D18" s="24"/>
    </row>
    <row r="19" spans="1:4" ht="24.75" customHeight="1">
      <c r="A19" s="17"/>
      <c r="B19" s="24"/>
      <c r="C19" s="17"/>
      <c r="D19" s="24"/>
    </row>
    <row r="20" spans="1:4" ht="24.75" customHeight="1">
      <c r="A20" s="16" t="s">
        <v>215</v>
      </c>
      <c r="B20" s="24">
        <f>B6+B9+B12+B13+B14+B15+B16+B17+B18</f>
        <v>305.77</v>
      </c>
      <c r="C20" s="16" t="s">
        <v>216</v>
      </c>
      <c r="D20" s="24">
        <f>D6+D9+D12+D13+D14+D15+D16+D17</f>
        <v>305.77</v>
      </c>
    </row>
    <row r="21" spans="1:4" ht="24.75" customHeight="1">
      <c r="A21" s="16"/>
      <c r="B21" s="24"/>
      <c r="C21" s="16"/>
      <c r="D21" s="24"/>
    </row>
    <row r="22" spans="1:4" ht="24.75" customHeight="1">
      <c r="A22" s="17" t="s">
        <v>217</v>
      </c>
      <c r="B22" s="90">
        <v>0</v>
      </c>
      <c r="C22" s="17" t="s">
        <v>218</v>
      </c>
      <c r="D22" s="90">
        <v>0</v>
      </c>
    </row>
    <row r="23" spans="1:4" ht="24.75" customHeight="1">
      <c r="A23" s="17" t="s">
        <v>219</v>
      </c>
      <c r="B23" s="90">
        <v>0</v>
      </c>
      <c r="C23" s="17" t="s">
        <v>219</v>
      </c>
      <c r="D23" s="90">
        <v>0</v>
      </c>
    </row>
    <row r="24" spans="1:4" ht="24.75" customHeight="1">
      <c r="A24" s="17" t="s">
        <v>220</v>
      </c>
      <c r="B24" s="90">
        <v>0</v>
      </c>
      <c r="C24" s="17" t="s">
        <v>220</v>
      </c>
      <c r="D24" s="90">
        <v>0</v>
      </c>
    </row>
    <row r="25" spans="1:4" ht="24.75" customHeight="1">
      <c r="A25" s="17" t="s">
        <v>221</v>
      </c>
      <c r="B25" s="90">
        <v>0</v>
      </c>
      <c r="C25" s="17" t="s">
        <v>221</v>
      </c>
      <c r="D25" s="90">
        <v>0</v>
      </c>
    </row>
    <row r="26" spans="1:4" ht="24.75" customHeight="1">
      <c r="A26" s="17" t="s">
        <v>222</v>
      </c>
      <c r="B26" s="90">
        <v>0</v>
      </c>
      <c r="C26" s="17" t="s">
        <v>223</v>
      </c>
      <c r="D26" s="90">
        <v>0</v>
      </c>
    </row>
    <row r="27" spans="1:4" ht="24.75" customHeight="1">
      <c r="A27" s="17" t="s">
        <v>224</v>
      </c>
      <c r="B27" s="90">
        <v>0</v>
      </c>
      <c r="C27" s="17" t="s">
        <v>220</v>
      </c>
      <c r="D27" s="90">
        <v>0</v>
      </c>
    </row>
    <row r="28" spans="1:4" ht="24.75" customHeight="1">
      <c r="A28" s="17" t="s">
        <v>225</v>
      </c>
      <c r="B28" s="90">
        <v>0</v>
      </c>
      <c r="C28" s="17" t="s">
        <v>221</v>
      </c>
      <c r="D28" s="90">
        <v>0</v>
      </c>
    </row>
    <row r="29" spans="1:4" ht="24.75" customHeight="1">
      <c r="A29" s="17" t="s">
        <v>226</v>
      </c>
      <c r="B29" s="90">
        <v>0</v>
      </c>
      <c r="C29" s="17" t="s">
        <v>227</v>
      </c>
      <c r="D29" s="90">
        <v>0</v>
      </c>
    </row>
    <row r="30" spans="1:4" ht="24.75" customHeight="1">
      <c r="A30" s="17" t="s">
        <v>228</v>
      </c>
      <c r="B30" s="90">
        <v>0</v>
      </c>
      <c r="C30" s="17" t="s">
        <v>224</v>
      </c>
      <c r="D30" s="90">
        <v>0</v>
      </c>
    </row>
    <row r="31" spans="1:4" ht="24.75" customHeight="1">
      <c r="A31" s="17" t="s">
        <v>220</v>
      </c>
      <c r="B31" s="90">
        <v>0</v>
      </c>
      <c r="C31" s="17" t="s">
        <v>225</v>
      </c>
      <c r="D31" s="90">
        <v>0</v>
      </c>
    </row>
    <row r="32" spans="1:4" ht="24.75" customHeight="1">
      <c r="A32" s="17" t="s">
        <v>221</v>
      </c>
      <c r="B32" s="90">
        <v>0</v>
      </c>
      <c r="C32" s="17" t="s">
        <v>229</v>
      </c>
      <c r="D32" s="90">
        <v>0</v>
      </c>
    </row>
    <row r="33" spans="1:4" ht="24.75" customHeight="1">
      <c r="A33" s="17" t="s">
        <v>230</v>
      </c>
      <c r="B33" s="90">
        <v>0</v>
      </c>
      <c r="C33" s="17" t="s">
        <v>224</v>
      </c>
      <c r="D33" s="90">
        <v>0</v>
      </c>
    </row>
    <row r="34" spans="1:4" ht="24.75" customHeight="1">
      <c r="A34" s="17" t="s">
        <v>224</v>
      </c>
      <c r="B34" s="90">
        <v>0</v>
      </c>
      <c r="C34" s="17" t="s">
        <v>225</v>
      </c>
      <c r="D34" s="90">
        <v>0</v>
      </c>
    </row>
    <row r="35" spans="1:4" ht="24.75" customHeight="1">
      <c r="A35" s="17" t="s">
        <v>225</v>
      </c>
      <c r="B35" s="90">
        <v>0</v>
      </c>
      <c r="C35" s="17" t="s">
        <v>231</v>
      </c>
      <c r="D35" s="90">
        <v>0</v>
      </c>
    </row>
    <row r="36" spans="1:4" ht="24.75" customHeight="1">
      <c r="A36" s="17" t="s">
        <v>232</v>
      </c>
      <c r="B36" s="90">
        <v>0</v>
      </c>
      <c r="C36" s="17" t="s">
        <v>233</v>
      </c>
      <c r="D36" s="90">
        <v>0</v>
      </c>
    </row>
    <row r="37" spans="1:4" ht="24.75" customHeight="1">
      <c r="A37" s="17" t="s">
        <v>234</v>
      </c>
      <c r="B37" s="90">
        <v>0</v>
      </c>
      <c r="C37" s="17"/>
      <c r="D37" s="24"/>
    </row>
    <row r="38" spans="1:4" ht="21.75" customHeight="1">
      <c r="A38" s="17"/>
      <c r="B38" s="24"/>
      <c r="C38" s="17"/>
      <c r="D38" s="24"/>
    </row>
    <row r="39" spans="1:4" ht="25.5" customHeight="1">
      <c r="A39" s="16" t="s">
        <v>40</v>
      </c>
      <c r="B39" s="24">
        <f>B20+B22+B29</f>
        <v>305.77</v>
      </c>
      <c r="C39" s="16" t="s">
        <v>41</v>
      </c>
      <c r="D39" s="24">
        <f>D20+D22</f>
        <v>305.77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2020-01-17T07:49:21Z</cp:lastPrinted>
  <dcterms:created xsi:type="dcterms:W3CDTF">2018-01-18T05:24:37Z</dcterms:created>
  <dcterms:modified xsi:type="dcterms:W3CDTF">2020-01-17T07:51:38Z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