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25" firstSheet="6" activeTab="6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>
    <definedName name="_xlnm.Print_Area" localSheetId="9">'9.部门收入总表'!$A$1:$P$8</definedName>
  </definedNames>
  <calcPr calcMode="manual" fullCalcOnLoad="1"/>
</workbook>
</file>

<file path=xl/sharedStrings.xml><?xml version="1.0" encoding="utf-8"?>
<sst xmlns="http://schemas.openxmlformats.org/spreadsheetml/2006/main" count="437" uniqueCount="293">
  <si>
    <t>经济科目</t>
  </si>
  <si>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</si>
  <si>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</si>
  <si>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</si>
  <si>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</si>
  <si>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</si>
  <si>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</si>
  <si>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</si>
  <si>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</si>
  <si>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</si>
  <si>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</si>
  <si>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</si>
  <si>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</si>
  <si>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</si>
  <si>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</si>
  <si>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</si>
  <si>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</si>
  <si>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</si>
  <si>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</si>
  <si>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</si>
  <si>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</si>
  <si>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</si>
  <si>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</si>
  <si>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</si>
  <si>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</si>
  <si>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</si>
  <si>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</si>
  <si>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</si>
  <si>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</si>
  <si>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</si>
  <si>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</si>
  <si>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</si>
  <si>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</si>
  <si>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</si>
  <si>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</si>
  <si>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</si>
  <si>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</si>
  <si>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</si>
  <si>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</si>
  <si>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</si>
  <si>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</si>
  <si>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</si>
  <si>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</si>
  <si>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</si>
  <si>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</si>
  <si>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</si>
  <si>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</si>
  <si>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</si>
  <si>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</si>
  <si>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</si>
  <si>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</si>
  <si>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</si>
  <si>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</si>
  <si>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</si>
  <si>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</si>
  <si>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</si>
  <si>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</si>
  <si>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</si>
  <si>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</si>
  <si>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</si>
  <si>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</si>
  <si>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</si>
  <si>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</si>
  <si>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</si>
  <si>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</si>
  <si>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</si>
  <si>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</si>
  <si>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</si>
  <si>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</si>
  <si>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</si>
  <si>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</si>
  <si>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</si>
  <si>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</si>
  <si>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</si>
  <si>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</si>
  <si>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</si>
  <si>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</si>
  <si>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</si>
  <si>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</si>
  <si>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</si>
  <si>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</si>
  <si>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</si>
  <si>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</si>
  <si>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</si>
  <si>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</si>
  <si>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</si>
  <si>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</si>
  <si>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</si>
  <si>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</si>
  <si>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</si>
  <si>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</si>
  <si>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</si>
  <si>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</si>
  <si>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</si>
  <si>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</si>
  <si>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</si>
  <si>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</si>
  <si>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</si>
  <si>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</si>
  <si>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</si>
  <si>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</si>
  <si>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</si>
  <si>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</si>
  <si>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</si>
  <si>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其他支出</t>
  </si>
  <si>
    <t>单位：万元</t>
  </si>
  <si>
    <t>部门收支预算总表</t>
  </si>
  <si>
    <t>部门收入总表</t>
  </si>
  <si>
    <t>上缴上级支出</t>
  </si>
  <si>
    <t>对附属单位补助支出</t>
  </si>
  <si>
    <t>表九</t>
  </si>
  <si>
    <t>部门支出总表</t>
  </si>
  <si>
    <t>表十</t>
  </si>
  <si>
    <t>单位：万元</t>
  </si>
  <si>
    <t>财政拨款支出预算总表</t>
  </si>
  <si>
    <t>公务接待费</t>
  </si>
  <si>
    <t>政府采购预算表</t>
  </si>
  <si>
    <t>一般公共财政预算拨款支出</t>
  </si>
  <si>
    <t>政府性基金预算财政拨款支出</t>
  </si>
  <si>
    <t>纳入财政专户管理的非税收入</t>
  </si>
  <si>
    <t>经费拨款</t>
  </si>
  <si>
    <t>纳入预算管理的行政性事业性收入安排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</si>
  <si>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</si>
  <si>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</si>
  <si>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</si>
  <si>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</si>
  <si>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</si>
  <si>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</si>
  <si>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</si>
  <si>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</si>
  <si>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</si>
  <si>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一般公共预算财政拨款支出表</t>
  </si>
  <si>
    <t>小计</t>
  </si>
  <si>
    <t>人员经费</t>
  </si>
  <si>
    <t>日常公用经费</t>
  </si>
  <si>
    <t>基本支出</t>
  </si>
  <si>
    <t>政府性基金预算财政拨款支出表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</si>
  <si>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</si>
  <si>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</si>
  <si>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</si>
  <si>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</si>
  <si>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</si>
  <si>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</si>
  <si>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</si>
  <si>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</si>
  <si>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</si>
  <si>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</si>
  <si>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</si>
  <si>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</si>
  <si>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</si>
  <si>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</si>
  <si>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</si>
  <si>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</si>
  <si>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</si>
  <si>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</si>
  <si>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</si>
  <si>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</si>
  <si>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</si>
  <si>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</si>
  <si>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</si>
  <si>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</si>
  <si>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</si>
  <si>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</si>
  <si>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</si>
  <si>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</si>
  <si>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</si>
  <si>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</si>
  <si>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</si>
  <si>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</si>
  <si>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</si>
  <si>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</si>
  <si>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</si>
  <si>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</si>
  <si>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</si>
  <si>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</si>
  <si>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</si>
  <si>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</si>
  <si>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</si>
  <si>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</si>
  <si>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</si>
  <si>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</si>
  <si>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</si>
  <si>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</si>
  <si>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</si>
  <si>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</si>
  <si>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</si>
  <si>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</si>
  <si>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</si>
  <si>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</si>
  <si>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</si>
  <si>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</si>
  <si>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</si>
  <si>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</si>
  <si>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</si>
  <si>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</si>
  <si>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</si>
  <si>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</si>
  <si>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</si>
  <si>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</si>
  <si>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</si>
  <si>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</si>
  <si>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</si>
  <si>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</si>
  <si>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货物</t>
  </si>
  <si>
    <t>工程</t>
  </si>
  <si>
    <t>服务</t>
  </si>
  <si>
    <t>一般公共预算财政拨款</t>
  </si>
  <si>
    <t>自筹资金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</si>
  <si>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</si>
  <si>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</si>
  <si>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</si>
  <si>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</si>
  <si>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</si>
  <si>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</si>
  <si>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</si>
  <si>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</si>
  <si>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</si>
  <si>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</si>
  <si>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一般公共预算“三公”经费支出预算表</t>
  </si>
  <si>
    <t>（十四）资源勘探工业信息等支出</t>
  </si>
  <si>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</si>
  <si>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合计</t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</si>
  <si>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</si>
  <si>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</si>
  <si>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</si>
  <si>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</si>
  <si>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</si>
  <si>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t>一般公共预算财政拨款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</si>
  <si>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</si>
  <si>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</si>
  <si>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代缴社会保险费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</si>
  <si>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</si>
  <si>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</si>
  <si>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</si>
  <si>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</si>
  <si>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</si>
  <si>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</si>
  <si>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</si>
  <si>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</si>
  <si>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</si>
  <si>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</si>
  <si>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</si>
  <si>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</si>
  <si>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</si>
  <si>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</si>
  <si>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</si>
  <si>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</si>
  <si>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</si>
  <si>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</si>
  <si>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</si>
  <si>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</si>
  <si>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</si>
  <si>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</si>
  <si>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</si>
  <si>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</si>
  <si>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</si>
  <si>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</si>
  <si>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</si>
  <si>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</si>
  <si>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</si>
  <si>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</si>
  <si>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表四</t>
  </si>
  <si>
    <t>表六</t>
  </si>
  <si>
    <t>表七:</t>
  </si>
  <si>
    <t>表八</t>
  </si>
  <si>
    <t>表十一</t>
  </si>
  <si>
    <t>一般公共预算财政拨款基本支出表（部门经济分类）</t>
  </si>
  <si>
    <t>　50306-设备购置</t>
  </si>
  <si>
    <t>一般公共预算财政拨款基本支出表（政府经济分类）</t>
  </si>
  <si>
    <t>2010401-行政运行</t>
  </si>
  <si>
    <t>2080501-行政单位离退休</t>
  </si>
  <si>
    <t>2080505-机关事业单位基本养老保险缴费支出</t>
  </si>
  <si>
    <t>2080506-机关事业单位职业年金缴费支出</t>
  </si>
  <si>
    <t>2101101-行政单位医疗</t>
  </si>
  <si>
    <t>2101103-公务员医疗补助</t>
  </si>
  <si>
    <t>2210201-住房公积金</t>
  </si>
  <si>
    <t>2210203-购房补贴</t>
  </si>
  <si>
    <t>　[402002]盐池县发展和改革局本级</t>
  </si>
  <si>
    <t>注：此表为空表</t>
  </si>
  <si>
    <r>
      <t>2</t>
    </r>
    <r>
      <rPr>
        <sz val="11"/>
        <color indexed="8"/>
        <rFont val="宋体"/>
        <family val="0"/>
      </rPr>
      <t>010404-</t>
    </r>
    <r>
      <rPr>
        <sz val="11"/>
        <color indexed="8"/>
        <rFont val="宋体"/>
        <family val="0"/>
      </rPr>
      <t>战略规划与实施</t>
    </r>
  </si>
  <si>
    <r>
      <t>2</t>
    </r>
    <r>
      <rPr>
        <sz val="11"/>
        <color indexed="8"/>
        <rFont val="宋体"/>
        <family val="0"/>
      </rPr>
      <t>010499-</t>
    </r>
    <r>
      <rPr>
        <sz val="11"/>
        <color indexed="8"/>
        <rFont val="宋体"/>
        <family val="0"/>
      </rPr>
      <t>其他发展与改革事务支出</t>
    </r>
  </si>
  <si>
    <t>2220199-其他粮油事务支出</t>
  </si>
  <si>
    <t>其他支持中小企业发展和管理支出</t>
  </si>
  <si>
    <t>其2160299-他商业流通事务支出</t>
  </si>
  <si>
    <r>
      <t>2</t>
    </r>
    <r>
      <rPr>
        <sz val="11"/>
        <color indexed="8"/>
        <rFont val="宋体"/>
        <family val="0"/>
      </rPr>
      <t>011399-</t>
    </r>
    <r>
      <rPr>
        <sz val="11"/>
        <color indexed="8"/>
        <rFont val="宋体"/>
        <family val="0"/>
      </rPr>
      <t>其他商贸事务支出</t>
    </r>
  </si>
  <si>
    <t>2111103-减排专项支出</t>
  </si>
  <si>
    <t>2220499-其他粮油储备支出</t>
  </si>
  <si>
    <t>2159904-技术改造支出</t>
  </si>
  <si>
    <t>2159906-重点产业振兴和技术改造项目贷款贴息</t>
  </si>
  <si>
    <r>
      <t>[40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]盐池县发展和改革局</t>
    </r>
  </si>
  <si>
    <t>2160299-他商业流通事务支出</t>
  </si>
  <si>
    <r>
      <t>2</t>
    </r>
    <r>
      <rPr>
        <sz val="11"/>
        <rFont val="宋体"/>
        <family val="0"/>
      </rPr>
      <t>150899-</t>
    </r>
    <r>
      <rPr>
        <sz val="11"/>
        <rFont val="宋体"/>
        <family val="0"/>
      </rPr>
      <t>其他支持中小企业发展和管理支出</t>
    </r>
  </si>
  <si>
    <t>注：2019年机构改革，原工业信息化和商务局合并到发改局，原工信商务局有招商引资接洽客商的业务，所以发生了公务接待费。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</si>
</sst>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0_ "/>
    <numFmt numFmtId="190" formatCode="0.00_);[Red]\(0.00\)"/>
    <numFmt numFmtId="191" formatCode="0_);[Red]\(0\)"/>
  </numFmts>
  <fonts count="63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 horizontal="right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33" borderId="0" xfId="0" applyFont="1" applyFill="1" applyAlignment="1" applyProtection="1">
      <alignment vertical="center"/>
      <protection/>
    </xf>
    <xf numFmtId="0" fontId="54" fillId="0" borderId="0" xfId="0" applyFont="1" applyFill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/>
    </xf>
    <xf numFmtId="4" fontId="16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3" fillId="0" borderId="11" xfId="0" applyNumberFormat="1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189" fontId="12" fillId="0" borderId="11" xfId="0" applyNumberFormat="1" applyFont="1" applyFill="1" applyBorder="1" applyAlignment="1">
      <alignment horizontal="right" vertical="center" wrapText="1"/>
    </xf>
    <xf numFmtId="188" fontId="2" fillId="0" borderId="11" xfId="0" applyNumberFormat="1" applyFont="1" applyBorder="1" applyAlignment="1" applyProtection="1">
      <alignment horizontal="center" vertical="center"/>
      <protection/>
    </xf>
    <xf numFmtId="189" fontId="12" fillId="0" borderId="11" xfId="0" applyNumberFormat="1" applyFont="1" applyFill="1" applyBorder="1" applyAlignment="1">
      <alignment horizontal="center" vertical="center" wrapText="1"/>
    </xf>
    <xf numFmtId="190" fontId="13" fillId="0" borderId="11" xfId="0" applyNumberFormat="1" applyFont="1" applyFill="1" applyBorder="1" applyAlignment="1">
      <alignment horizontal="center" vertical="center"/>
    </xf>
    <xf numFmtId="190" fontId="12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Border="1" applyAlignment="1" applyProtection="1">
      <alignment horizontal="center" vertical="center"/>
      <protection/>
    </xf>
    <xf numFmtId="190" fontId="12" fillId="0" borderId="11" xfId="0" applyNumberFormat="1" applyFont="1" applyFill="1" applyBorder="1" applyAlignment="1">
      <alignment horizontal="center" vertical="center"/>
    </xf>
    <xf numFmtId="190" fontId="13" fillId="0" borderId="11" xfId="0" applyNumberFormat="1" applyFont="1" applyFill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>
      <alignment horizontal="center" vertical="center" wrapText="1"/>
    </xf>
    <xf numFmtId="189" fontId="13" fillId="0" borderId="11" xfId="0" applyNumberFormat="1" applyFont="1" applyFill="1" applyBorder="1" applyAlignment="1">
      <alignment horizontal="center" vertical="center" wrapText="1"/>
    </xf>
    <xf numFmtId="188" fontId="14" fillId="0" borderId="11" xfId="0" applyNumberFormat="1" applyFont="1" applyBorder="1" applyAlignment="1" applyProtection="1">
      <alignment horizontal="left" vertical="center" wrapText="1"/>
      <protection/>
    </xf>
    <xf numFmtId="188" fontId="2" fillId="0" borderId="11" xfId="0" applyNumberFormat="1" applyFont="1" applyBorder="1" applyAlignment="1" applyProtection="1">
      <alignment horizontal="left" vertical="center" wrapText="1"/>
      <protection/>
    </xf>
    <xf numFmtId="188" fontId="13" fillId="0" borderId="15" xfId="0" applyNumberFormat="1" applyFont="1" applyFill="1" applyBorder="1" applyAlignment="1">
      <alignment horizontal="center" vertical="center" wrapText="1"/>
    </xf>
    <xf numFmtId="188" fontId="14" fillId="0" borderId="11" xfId="0" applyNumberFormat="1" applyFont="1" applyBorder="1" applyAlignment="1" applyProtection="1">
      <alignment horizontal="center" vertical="center"/>
      <protection/>
    </xf>
    <xf numFmtId="188" fontId="14" fillId="0" borderId="11" xfId="0" applyNumberFormat="1" applyFont="1" applyBorder="1" applyAlignment="1" applyProtection="1">
      <alignment horizontal="center" vertical="center" wrapText="1"/>
      <protection/>
    </xf>
    <xf numFmtId="188" fontId="14" fillId="0" borderId="11" xfId="0" applyNumberFormat="1" applyFont="1" applyBorder="1" applyAlignment="1" applyProtection="1">
      <alignment horizontal="center" vertical="center" wrapText="1"/>
      <protection/>
    </xf>
    <xf numFmtId="189" fontId="55" fillId="0" borderId="10" xfId="0" applyNumberFormat="1" applyFont="1" applyFill="1" applyBorder="1" applyAlignment="1">
      <alignment horizontal="center" vertical="center"/>
    </xf>
    <xf numFmtId="188" fontId="2" fillId="0" borderId="11" xfId="0" applyNumberFormat="1" applyFont="1" applyBorder="1" applyAlignment="1" applyProtection="1">
      <alignment horizontal="center" vertical="center" wrapText="1"/>
      <protection/>
    </xf>
    <xf numFmtId="188" fontId="14" fillId="0" borderId="11" xfId="0" applyNumberFormat="1" applyFont="1" applyBorder="1" applyAlignment="1" applyProtection="1">
      <alignment horizontal="center" vertical="center"/>
      <protection/>
    </xf>
    <xf numFmtId="188" fontId="2" fillId="0" borderId="11" xfId="0" applyNumberFormat="1" applyFont="1" applyBorder="1" applyAlignment="1" applyProtection="1">
      <alignment horizontal="center" vertical="center"/>
      <protection/>
    </xf>
    <xf numFmtId="189" fontId="54" fillId="0" borderId="10" xfId="0" applyNumberFormat="1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Border="1" applyAlignment="1" applyProtection="1">
      <alignment horizontal="center" vertical="center"/>
      <protection/>
    </xf>
    <xf numFmtId="188" fontId="2" fillId="0" borderId="11" xfId="0" applyNumberFormat="1" applyFont="1" applyBorder="1" applyAlignment="1" applyProtection="1">
      <alignment horizontal="center" vertical="center" wrapText="1"/>
      <protection/>
    </xf>
    <xf numFmtId="188" fontId="2" fillId="0" borderId="11" xfId="0" applyNumberFormat="1" applyFont="1" applyBorder="1" applyAlignment="1" applyProtection="1">
      <alignment horizontal="center" vertical="center"/>
      <protection/>
    </xf>
    <xf numFmtId="188" fontId="2" fillId="0" borderId="16" xfId="0" applyNumberFormat="1" applyFont="1" applyBorder="1" applyAlignment="1" applyProtection="1">
      <alignment horizontal="center" vertical="center"/>
      <protection/>
    </xf>
    <xf numFmtId="190" fontId="60" fillId="0" borderId="1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Border="1" applyAlignment="1" applyProtection="1">
      <alignment horizontal="center" vertical="center" wrapText="1"/>
      <protection/>
    </xf>
    <xf numFmtId="190" fontId="2" fillId="0" borderId="11" xfId="0" applyNumberFormat="1" applyFont="1" applyBorder="1" applyAlignment="1" applyProtection="1">
      <alignment horizontal="center" vertical="center" wrapText="1"/>
      <protection/>
    </xf>
    <xf numFmtId="189" fontId="5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191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90" fontId="2" fillId="0" borderId="11" xfId="0" applyNumberFormat="1" applyFont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10" fontId="55" fillId="0" borderId="10" xfId="0" applyNumberFormat="1" applyFont="1" applyFill="1" applyBorder="1" applyAlignment="1">
      <alignment horizontal="center" vertical="center" wrapText="1"/>
    </xf>
    <xf numFmtId="188" fontId="2" fillId="0" borderId="16" xfId="0" applyNumberFormat="1" applyFont="1" applyBorder="1" applyAlignment="1" applyProtection="1">
      <alignment horizontal="center" vertical="center"/>
      <protection/>
    </xf>
    <xf numFmtId="189" fontId="5" fillId="0" borderId="10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Border="1" applyAlignment="1" applyProtection="1">
      <alignment horizontal="left" vertical="center" wrapText="1"/>
      <protection/>
    </xf>
    <xf numFmtId="190" fontId="2" fillId="0" borderId="11" xfId="0" applyNumberFormat="1" applyFont="1" applyBorder="1" applyAlignment="1" applyProtection="1">
      <alignment horizontal="center" vertical="center"/>
      <protection/>
    </xf>
    <xf numFmtId="189" fontId="61" fillId="0" borderId="10" xfId="0" applyNumberFormat="1" applyFont="1" applyFill="1" applyBorder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188" fontId="2" fillId="0" borderId="15" xfId="0" applyNumberFormat="1" applyFont="1" applyBorder="1" applyAlignment="1" applyProtection="1">
      <alignment horizontal="center" vertical="center" wrapText="1"/>
      <protection/>
    </xf>
    <xf numFmtId="188" fontId="2" fillId="0" borderId="12" xfId="0" applyNumberFormat="1" applyFont="1" applyBorder="1" applyAlignment="1" applyProtection="1">
      <alignment horizontal="center" vertical="center" wrapText="1"/>
      <protection/>
    </xf>
    <xf numFmtId="189" fontId="55" fillId="0" borderId="17" xfId="0" applyNumberFormat="1" applyFont="1" applyFill="1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188" fontId="2" fillId="0" borderId="18" xfId="0" applyNumberFormat="1" applyFont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188" fontId="14" fillId="0" borderId="11" xfId="0" applyNumberFormat="1" applyFont="1" applyBorder="1" applyAlignment="1" applyProtection="1">
      <alignment horizontal="left" vertical="center" wrapText="1"/>
      <protection/>
    </xf>
    <xf numFmtId="188" fontId="2" fillId="0" borderId="16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2"/>
      <c r="C1" s="2"/>
      <c r="D1" s="2"/>
      <c r="E1" s="2"/>
      <c r="F1" s="2"/>
      <c r="G1" s="2"/>
      <c r="H1" s="2"/>
      <c r="I1" s="2"/>
      <c r="J1" s="2"/>
    </row>
    <row r="2" spans="2:10" ht="164.25" customHeight="1">
      <c r="B2" s="63" t="s">
        <v>220</v>
      </c>
      <c r="C2" s="4"/>
      <c r="D2" s="4"/>
      <c r="E2" s="4"/>
      <c r="F2" s="4"/>
      <c r="G2" s="4"/>
      <c r="H2" s="4"/>
      <c r="I2" s="4"/>
      <c r="J2" s="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9.00390625" style="8" customWidth="1"/>
    <col min="2" max="2" width="11.75390625" style="8" customWidth="1"/>
    <col min="3" max="4" width="9.00390625" style="8" customWidth="1"/>
    <col min="5" max="5" width="6.125" style="8" customWidth="1"/>
    <col min="6" max="6" width="12.00390625" style="8" customWidth="1"/>
    <col min="7" max="7" width="11.875" style="8" customWidth="1"/>
    <col min="8" max="8" width="8.375" style="8" customWidth="1"/>
    <col min="9" max="9" width="7.375" style="8" customWidth="1"/>
    <col min="10" max="10" width="7.125" style="8" customWidth="1"/>
    <col min="11" max="11" width="6.625" style="8" customWidth="1"/>
    <col min="12" max="12" width="7.25390625" style="8" customWidth="1"/>
    <col min="13" max="14" width="9.00390625" style="8" customWidth="1"/>
    <col min="15" max="15" width="7.50390625" style="8" customWidth="1"/>
    <col min="16" max="16" width="6.875" style="8" customWidth="1"/>
    <col min="17" max="17" width="12.75390625" style="8" customWidth="1"/>
    <col min="18" max="16384" width="9.00390625" style="8" customWidth="1"/>
  </cols>
  <sheetData>
    <row r="1" ht="14.25">
      <c r="A1" s="8" t="s">
        <v>110</v>
      </c>
    </row>
    <row r="2" spans="1:17" s="9" customFormat="1" ht="28.5" customHeight="1">
      <c r="A2" s="146" t="s">
        <v>107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5:17" s="11" customFormat="1" ht="23.25" customHeight="1">
      <c r="O3" s="49" t="s">
        <v>113</v>
      </c>
      <c r="P3" s="49"/>
      <c r="Q3" s="49"/>
    </row>
    <row r="4" spans="1:17" s="11" customFormat="1" ht="15" customHeight="1">
      <c r="A4" s="179" t="s">
        <v>161</v>
      </c>
      <c r="B4" s="179" t="s">
        <v>182</v>
      </c>
      <c r="C4" s="179"/>
      <c r="D4" s="179"/>
      <c r="E4" s="179" t="s">
        <v>183</v>
      </c>
      <c r="F4" s="179"/>
      <c r="G4" s="179"/>
      <c r="H4" s="179" t="s">
        <v>184</v>
      </c>
      <c r="I4" s="179" t="s">
        <v>185</v>
      </c>
      <c r="J4" s="179" t="s">
        <v>186</v>
      </c>
      <c r="K4" s="179" t="s">
        <v>187</v>
      </c>
      <c r="L4" s="179" t="s">
        <v>188</v>
      </c>
      <c r="M4" s="179"/>
      <c r="N4" s="179"/>
      <c r="O4" s="179" t="s">
        <v>189</v>
      </c>
      <c r="P4" s="179" t="s">
        <v>190</v>
      </c>
      <c r="Q4" s="50"/>
    </row>
    <row r="5" spans="1:17" s="11" customFormat="1" ht="24.75" customHeight="1">
      <c r="A5" s="179"/>
      <c r="B5" s="179" t="s">
        <v>7</v>
      </c>
      <c r="C5" s="179" t="s">
        <v>191</v>
      </c>
      <c r="D5" s="179" t="s">
        <v>192</v>
      </c>
      <c r="E5" s="179" t="s">
        <v>7</v>
      </c>
      <c r="F5" s="47" t="s">
        <v>193</v>
      </c>
      <c r="G5" s="47"/>
      <c r="H5" s="179"/>
      <c r="I5" s="179"/>
      <c r="J5" s="179"/>
      <c r="K5" s="179"/>
      <c r="L5" s="179" t="s">
        <v>7</v>
      </c>
      <c r="M5" s="179" t="s">
        <v>194</v>
      </c>
      <c r="N5" s="179" t="s">
        <v>195</v>
      </c>
      <c r="O5" s="179"/>
      <c r="P5" s="179"/>
      <c r="Q5" s="50"/>
    </row>
    <row r="6" spans="1:17" s="51" customFormat="1" ht="39" customHeight="1">
      <c r="A6" s="179"/>
      <c r="B6" s="179"/>
      <c r="C6" s="179"/>
      <c r="D6" s="179"/>
      <c r="E6" s="179"/>
      <c r="F6" s="179" t="s">
        <v>196</v>
      </c>
      <c r="G6" s="179" t="s">
        <v>119</v>
      </c>
      <c r="H6" s="179"/>
      <c r="I6" s="179"/>
      <c r="J6" s="179"/>
      <c r="K6" s="179"/>
      <c r="L6" s="179"/>
      <c r="M6" s="179"/>
      <c r="N6" s="179"/>
      <c r="O6" s="179"/>
      <c r="P6" s="179"/>
      <c r="Q6" s="50"/>
    </row>
    <row r="7" spans="1:17" s="51" customFormat="1" ht="14.2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50"/>
    </row>
    <row r="8" spans="1:17" s="51" customFormat="1" ht="24.75" customHeight="1">
      <c r="A8" s="116">
        <f>B8+E8+H8+I8+J8+K8+L8+O8+P8</f>
        <v>3556.13</v>
      </c>
      <c r="B8" s="116">
        <f>C8+D8</f>
        <v>3556.13</v>
      </c>
      <c r="C8" s="116">
        <v>3556.13</v>
      </c>
      <c r="D8" s="116">
        <v>0</v>
      </c>
      <c r="E8" s="116">
        <f>F8+G8</f>
        <v>0</v>
      </c>
      <c r="F8" s="116">
        <f aca="true" t="shared" si="0" ref="F8:K8">G8+H8</f>
        <v>0</v>
      </c>
      <c r="G8" s="116">
        <f t="shared" si="0"/>
        <v>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0</v>
      </c>
      <c r="L8" s="116">
        <f>M8+N8</f>
        <v>0</v>
      </c>
      <c r="M8" s="116">
        <f>N8+O8</f>
        <v>0</v>
      </c>
      <c r="N8" s="116">
        <f>O8+P8</f>
        <v>0</v>
      </c>
      <c r="O8" s="116">
        <f>P8+Q8</f>
        <v>0</v>
      </c>
      <c r="P8" s="116">
        <f>Q8+R8</f>
        <v>0</v>
      </c>
      <c r="Q8" s="50"/>
    </row>
  </sheetData>
  <sheetProtection/>
  <mergeCells count="20">
    <mergeCell ref="B5:B7"/>
    <mergeCell ref="C5:C7"/>
    <mergeCell ref="D5:D7"/>
    <mergeCell ref="E5:E7"/>
    <mergeCell ref="A2:Q2"/>
    <mergeCell ref="N5:N7"/>
    <mergeCell ref="K4:K7"/>
    <mergeCell ref="L4:N4"/>
    <mergeCell ref="O4:O7"/>
    <mergeCell ref="P4:P7"/>
    <mergeCell ref="L5:L7"/>
    <mergeCell ref="M5:M7"/>
    <mergeCell ref="F6:F7"/>
    <mergeCell ref="G6:G7"/>
    <mergeCell ref="A4:A7"/>
    <mergeCell ref="B4:D4"/>
    <mergeCell ref="E4:G4"/>
    <mergeCell ref="H4:H7"/>
    <mergeCell ref="I4:I7"/>
    <mergeCell ref="J4:J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20">
      <selection activeCell="K7" sqref="K7"/>
    </sheetView>
  </sheetViews>
  <sheetFormatPr defaultColWidth="9.00390625" defaultRowHeight="14.25"/>
  <cols>
    <col min="2" max="2" width="22.125" style="0" customWidth="1"/>
    <col min="3" max="3" width="13.50390625" style="0" customWidth="1"/>
    <col min="4" max="4" width="10.125" style="0" customWidth="1"/>
    <col min="5" max="5" width="10.75390625" style="0" customWidth="1"/>
    <col min="6" max="6" width="9.375" style="0" customWidth="1"/>
    <col min="7" max="7" width="12.125" style="0" customWidth="1"/>
    <col min="8" max="8" width="10.00390625" style="0" customWidth="1"/>
    <col min="9" max="10" width="9.375" style="0" customWidth="1"/>
  </cols>
  <sheetData>
    <row r="1" ht="14.25">
      <c r="A1" t="s">
        <v>112</v>
      </c>
    </row>
    <row r="2" spans="4:8" s="7" customFormat="1" ht="36.75" customHeight="1">
      <c r="D2" s="164" t="s">
        <v>111</v>
      </c>
      <c r="E2" s="164"/>
      <c r="F2" s="164"/>
      <c r="G2" s="164"/>
      <c r="H2" s="164"/>
    </row>
    <row r="3" ht="27" customHeight="1">
      <c r="I3" t="s">
        <v>103</v>
      </c>
    </row>
    <row r="5" spans="1:11" s="52" customFormat="1" ht="27" customHeight="1">
      <c r="A5" s="151" t="s">
        <v>34</v>
      </c>
      <c r="B5" s="151"/>
      <c r="C5" s="184" t="s">
        <v>162</v>
      </c>
      <c r="D5" s="184" t="s">
        <v>197</v>
      </c>
      <c r="E5" s="184" t="s">
        <v>198</v>
      </c>
      <c r="F5" s="184" t="s">
        <v>199</v>
      </c>
      <c r="G5" s="180" t="s">
        <v>108</v>
      </c>
      <c r="H5" s="180" t="s">
        <v>109</v>
      </c>
      <c r="I5" s="180" t="s">
        <v>200</v>
      </c>
      <c r="J5" s="180" t="s">
        <v>201</v>
      </c>
      <c r="K5" s="180" t="s">
        <v>104</v>
      </c>
    </row>
    <row r="6" spans="1:11" s="52" customFormat="1" ht="14.25">
      <c r="A6" s="53" t="s">
        <v>35</v>
      </c>
      <c r="B6" s="53" t="s">
        <v>36</v>
      </c>
      <c r="C6" s="185"/>
      <c r="D6" s="185"/>
      <c r="E6" s="185"/>
      <c r="F6" s="185"/>
      <c r="G6" s="181"/>
      <c r="H6" s="181"/>
      <c r="I6" s="181"/>
      <c r="J6" s="181"/>
      <c r="K6" s="181"/>
    </row>
    <row r="7" spans="1:11" ht="24.75" customHeight="1">
      <c r="A7" s="182" t="s">
        <v>221</v>
      </c>
      <c r="B7" s="183"/>
      <c r="C7" s="113">
        <f>SUM(C8:C25)</f>
        <v>3556.13</v>
      </c>
      <c r="D7" s="113">
        <f>SUM(D8:D25)</f>
        <v>3556.13</v>
      </c>
      <c r="E7" s="113">
        <f aca="true" t="shared" si="0" ref="E7:K7">SUM(E8:E15)</f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</row>
    <row r="8" spans="1:11" ht="24.75" customHeight="1">
      <c r="A8" s="118">
        <v>2010401</v>
      </c>
      <c r="B8" s="97" t="s">
        <v>269</v>
      </c>
      <c r="C8" s="114">
        <v>426.52</v>
      </c>
      <c r="D8" s="114">
        <v>426.52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</row>
    <row r="9" spans="1:11" ht="24.75" customHeight="1">
      <c r="A9" s="119">
        <v>2080501</v>
      </c>
      <c r="B9" s="97" t="s">
        <v>270</v>
      </c>
      <c r="C9" s="114">
        <v>51.24</v>
      </c>
      <c r="D9" s="114">
        <v>51.24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</row>
    <row r="10" spans="1:11" ht="34.5" customHeight="1">
      <c r="A10" s="119">
        <v>2080505</v>
      </c>
      <c r="B10" s="97" t="s">
        <v>271</v>
      </c>
      <c r="C10" s="114">
        <v>40.64</v>
      </c>
      <c r="D10" s="114">
        <v>40.64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</row>
    <row r="11" spans="1:11" ht="35.25" customHeight="1">
      <c r="A11" s="119">
        <v>2080506</v>
      </c>
      <c r="B11" s="97" t="s">
        <v>272</v>
      </c>
      <c r="C11" s="114">
        <v>20.32</v>
      </c>
      <c r="D11" s="114">
        <v>20.32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</row>
    <row r="12" spans="1:11" ht="24.75" customHeight="1">
      <c r="A12" s="119">
        <v>2101101</v>
      </c>
      <c r="B12" s="97" t="s">
        <v>273</v>
      </c>
      <c r="C12" s="114">
        <v>20.32</v>
      </c>
      <c r="D12" s="114">
        <v>20.32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</row>
    <row r="13" spans="1:11" ht="24.75" customHeight="1">
      <c r="A13" s="119">
        <v>2101103</v>
      </c>
      <c r="B13" s="97" t="s">
        <v>274</v>
      </c>
      <c r="C13" s="114">
        <v>29.61</v>
      </c>
      <c r="D13" s="114">
        <v>29.61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</row>
    <row r="14" spans="1:11" ht="24.75" customHeight="1">
      <c r="A14" s="119">
        <v>2210201</v>
      </c>
      <c r="B14" s="97" t="s">
        <v>275</v>
      </c>
      <c r="C14" s="114">
        <v>35.35</v>
      </c>
      <c r="D14" s="114">
        <v>35.35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</row>
    <row r="15" spans="1:11" ht="24.75" customHeight="1">
      <c r="A15" s="119">
        <v>2210203</v>
      </c>
      <c r="B15" s="97" t="s">
        <v>276</v>
      </c>
      <c r="C15" s="115">
        <v>49.13</v>
      </c>
      <c r="D15" s="115">
        <v>49.13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</row>
    <row r="16" spans="1:11" ht="24.75" customHeight="1">
      <c r="A16" s="119">
        <v>2010404</v>
      </c>
      <c r="B16" s="128" t="s">
        <v>279</v>
      </c>
      <c r="C16" s="136">
        <v>100</v>
      </c>
      <c r="D16" s="136">
        <v>100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</row>
    <row r="17" spans="1:11" ht="31.5" customHeight="1">
      <c r="A17" s="120">
        <v>2010499</v>
      </c>
      <c r="B17" s="128" t="s">
        <v>280</v>
      </c>
      <c r="C17" s="136">
        <v>180</v>
      </c>
      <c r="D17" s="136">
        <v>180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</row>
    <row r="18" spans="1:11" ht="31.5" customHeight="1">
      <c r="A18" s="120">
        <v>2011399</v>
      </c>
      <c r="B18" s="128" t="s">
        <v>284</v>
      </c>
      <c r="C18" s="136">
        <v>30</v>
      </c>
      <c r="D18" s="136">
        <v>30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</row>
    <row r="19" spans="1:11" ht="33" customHeight="1">
      <c r="A19" s="117">
        <v>2220199</v>
      </c>
      <c r="B19" s="121" t="s">
        <v>281</v>
      </c>
      <c r="C19" s="136">
        <v>20</v>
      </c>
      <c r="D19" s="136">
        <v>20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</row>
    <row r="20" spans="1:11" ht="31.5" customHeight="1">
      <c r="A20" s="117">
        <v>2220499</v>
      </c>
      <c r="B20" s="121" t="s">
        <v>286</v>
      </c>
      <c r="C20" s="136">
        <v>3</v>
      </c>
      <c r="D20" s="136">
        <v>3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</row>
    <row r="21" spans="1:11" ht="24.75" customHeight="1">
      <c r="A21" s="117">
        <v>2111103</v>
      </c>
      <c r="B21" s="121" t="s">
        <v>285</v>
      </c>
      <c r="C21" s="136">
        <v>175</v>
      </c>
      <c r="D21" s="136">
        <v>175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</row>
    <row r="22" spans="1:11" ht="30" customHeight="1">
      <c r="A22" s="117">
        <v>2150899</v>
      </c>
      <c r="B22" s="121" t="s">
        <v>282</v>
      </c>
      <c r="C22" s="136">
        <v>100</v>
      </c>
      <c r="D22" s="136">
        <v>100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</row>
    <row r="23" spans="1:11" ht="24.75" customHeight="1">
      <c r="A23" s="117">
        <v>2159904</v>
      </c>
      <c r="B23" s="121" t="s">
        <v>287</v>
      </c>
      <c r="C23" s="136">
        <v>1050</v>
      </c>
      <c r="D23" s="136">
        <v>1050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</row>
    <row r="24" spans="1:11" ht="33" customHeight="1">
      <c r="A24" s="117">
        <v>2159906</v>
      </c>
      <c r="B24" s="121" t="s">
        <v>288</v>
      </c>
      <c r="C24" s="136">
        <v>1000</v>
      </c>
      <c r="D24" s="136">
        <v>1000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</row>
    <row r="25" spans="1:11" ht="33" customHeight="1">
      <c r="A25" s="117">
        <v>2160299</v>
      </c>
      <c r="B25" s="121" t="s">
        <v>283</v>
      </c>
      <c r="C25" s="136">
        <v>225</v>
      </c>
      <c r="D25" s="136">
        <v>225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</row>
  </sheetData>
  <sheetProtection/>
  <mergeCells count="12">
    <mergeCell ref="G5:G6"/>
    <mergeCell ref="H5:H6"/>
    <mergeCell ref="D2:H2"/>
    <mergeCell ref="A5:B5"/>
    <mergeCell ref="I5:I6"/>
    <mergeCell ref="J5:J6"/>
    <mergeCell ref="A7:B7"/>
    <mergeCell ref="K5:K6"/>
    <mergeCell ref="C5:C6"/>
    <mergeCell ref="D5:D6"/>
    <mergeCell ref="E5:E6"/>
    <mergeCell ref="F5:F6"/>
  </mergeCells>
  <printOptions horizontalCentered="1"/>
  <pageMargins left="0.1968503937007874" right="0.1968503937007874" top="0.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265</v>
      </c>
    </row>
    <row r="2" spans="1:27" s="7" customFormat="1" ht="32.25" customHeight="1">
      <c r="A2" s="188" t="s">
        <v>116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1:26" s="19" customFormat="1" ht="21.75" customHeight="1">
      <c r="A3" s="18"/>
      <c r="B3" s="18"/>
      <c r="C3" s="18"/>
      <c r="D3" s="18"/>
      <c r="E3" s="18"/>
      <c r="F3" s="18"/>
      <c r="G3" s="18"/>
      <c r="W3" s="189" t="s">
        <v>208</v>
      </c>
      <c r="X3" s="189"/>
      <c r="Y3" s="189"/>
      <c r="Z3" s="189"/>
    </row>
    <row r="4" spans="1:27" s="17" customFormat="1" ht="45.75" customHeight="1">
      <c r="A4" s="187" t="s">
        <v>202</v>
      </c>
      <c r="B4" s="187"/>
      <c r="C4" s="186" t="s">
        <v>1</v>
      </c>
      <c r="D4" s="186" t="s">
        <v>203</v>
      </c>
      <c r="E4" s="186"/>
      <c r="F4" s="186"/>
      <c r="G4" s="186"/>
      <c r="H4" s="186"/>
      <c r="I4" s="186"/>
      <c r="J4" s="186"/>
      <c r="K4" s="186"/>
      <c r="L4" s="186" t="s">
        <v>204</v>
      </c>
      <c r="M4" s="186"/>
      <c r="N4" s="186"/>
      <c r="O4" s="186"/>
      <c r="P4" s="186"/>
      <c r="Q4" s="186"/>
      <c r="R4" s="186"/>
      <c r="S4" s="186"/>
      <c r="T4" s="186" t="s">
        <v>205</v>
      </c>
      <c r="U4" s="186"/>
      <c r="V4" s="186"/>
      <c r="W4" s="186"/>
      <c r="X4" s="186"/>
      <c r="Y4" s="186"/>
      <c r="Z4" s="186"/>
      <c r="AA4" s="186"/>
    </row>
    <row r="5" spans="1:27" s="17" customFormat="1" ht="29.25" customHeight="1">
      <c r="A5" s="187" t="s">
        <v>35</v>
      </c>
      <c r="B5" s="187" t="s">
        <v>36</v>
      </c>
      <c r="C5" s="186"/>
      <c r="D5" s="186" t="s">
        <v>38</v>
      </c>
      <c r="E5" s="187" t="s">
        <v>206</v>
      </c>
      <c r="F5" s="187"/>
      <c r="G5" s="187"/>
      <c r="H5" s="187" t="s">
        <v>8</v>
      </c>
      <c r="I5" s="187"/>
      <c r="J5" s="187"/>
      <c r="K5" s="187" t="s">
        <v>207</v>
      </c>
      <c r="L5" s="186" t="s">
        <v>38</v>
      </c>
      <c r="M5" s="187" t="s">
        <v>206</v>
      </c>
      <c r="N5" s="187"/>
      <c r="O5" s="187"/>
      <c r="P5" s="187" t="s">
        <v>8</v>
      </c>
      <c r="Q5" s="187"/>
      <c r="R5" s="187"/>
      <c r="S5" s="187" t="s">
        <v>207</v>
      </c>
      <c r="T5" s="186" t="s">
        <v>38</v>
      </c>
      <c r="U5" s="187" t="s">
        <v>206</v>
      </c>
      <c r="V5" s="187"/>
      <c r="W5" s="187"/>
      <c r="X5" s="187" t="s">
        <v>8</v>
      </c>
      <c r="Y5" s="187"/>
      <c r="Z5" s="187"/>
      <c r="AA5" s="187" t="s">
        <v>207</v>
      </c>
    </row>
    <row r="6" spans="1:27" s="17" customFormat="1" ht="24" customHeight="1">
      <c r="A6" s="187"/>
      <c r="B6" s="187"/>
      <c r="C6" s="186"/>
      <c r="D6" s="186"/>
      <c r="E6" s="58" t="s">
        <v>7</v>
      </c>
      <c r="F6" s="58" t="s">
        <v>39</v>
      </c>
      <c r="G6" s="58" t="s">
        <v>40</v>
      </c>
      <c r="H6" s="58" t="s">
        <v>7</v>
      </c>
      <c r="I6" s="58" t="s">
        <v>39</v>
      </c>
      <c r="J6" s="58" t="s">
        <v>40</v>
      </c>
      <c r="K6" s="187"/>
      <c r="L6" s="186"/>
      <c r="M6" s="58" t="s">
        <v>7</v>
      </c>
      <c r="N6" s="58" t="s">
        <v>39</v>
      </c>
      <c r="O6" s="58" t="s">
        <v>40</v>
      </c>
      <c r="P6" s="58" t="s">
        <v>7</v>
      </c>
      <c r="Q6" s="58" t="s">
        <v>39</v>
      </c>
      <c r="R6" s="58" t="s">
        <v>40</v>
      </c>
      <c r="S6" s="187"/>
      <c r="T6" s="186"/>
      <c r="U6" s="58" t="s">
        <v>7</v>
      </c>
      <c r="V6" s="58" t="s">
        <v>39</v>
      </c>
      <c r="W6" s="58" t="s">
        <v>40</v>
      </c>
      <c r="X6" s="58" t="s">
        <v>7</v>
      </c>
      <c r="Y6" s="58" t="s">
        <v>39</v>
      </c>
      <c r="Z6" s="58" t="s">
        <v>40</v>
      </c>
      <c r="AA6" s="187"/>
    </row>
    <row r="7" spans="1:27" s="8" customFormat="1" ht="24.75" customHeight="1">
      <c r="A7" s="190" t="s">
        <v>221</v>
      </c>
      <c r="B7" s="19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8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8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8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8" customFormat="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8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8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8" customFormat="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8" customFormat="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8" customFormat="1" ht="24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ht="14.25">
      <c r="A17" t="s">
        <v>278</v>
      </c>
    </row>
  </sheetData>
  <sheetProtection/>
  <mergeCells count="22">
    <mergeCell ref="A2:AA2"/>
    <mergeCell ref="W3:Z3"/>
    <mergeCell ref="H5:J5"/>
    <mergeCell ref="K5:K6"/>
    <mergeCell ref="L5:L6"/>
    <mergeCell ref="A7:B7"/>
    <mergeCell ref="X5:Z5"/>
    <mergeCell ref="A4:B4"/>
    <mergeCell ref="C4:C6"/>
    <mergeCell ref="U5:W5"/>
    <mergeCell ref="B5:B6"/>
    <mergeCell ref="D4:K4"/>
    <mergeCell ref="L4:S4"/>
    <mergeCell ref="D5:D6"/>
    <mergeCell ref="E5:G5"/>
    <mergeCell ref="A5:A6"/>
    <mergeCell ref="T4:AA4"/>
    <mergeCell ref="T5:T6"/>
    <mergeCell ref="AA5:AA6"/>
    <mergeCell ref="P5:R5"/>
    <mergeCell ref="S5:S6"/>
    <mergeCell ref="M5:O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F8" sqref="F8:F28"/>
    </sheetView>
  </sheetViews>
  <sheetFormatPr defaultColWidth="9.00390625" defaultRowHeight="14.25"/>
  <cols>
    <col min="1" max="1" width="33.75390625" style="8" customWidth="1"/>
    <col min="2" max="2" width="14.625" style="30" customWidth="1"/>
    <col min="3" max="3" width="30.125" style="8" customWidth="1"/>
    <col min="4" max="4" width="10.75390625" style="30" customWidth="1"/>
    <col min="5" max="5" width="19.875" style="30" customWidth="1"/>
    <col min="6" max="6" width="18.50390625" style="30" customWidth="1"/>
    <col min="7" max="16384" width="9.00390625" style="8" customWidth="1"/>
  </cols>
  <sheetData>
    <row r="1" ht="21" customHeight="1">
      <c r="A1" s="8" t="s">
        <v>31</v>
      </c>
    </row>
    <row r="2" spans="1:6" s="9" customFormat="1" ht="28.5" customHeight="1">
      <c r="A2" s="146" t="s">
        <v>33</v>
      </c>
      <c r="B2" s="146"/>
      <c r="C2" s="146"/>
      <c r="D2" s="146"/>
      <c r="E2" s="146"/>
      <c r="F2" s="146"/>
    </row>
    <row r="3" spans="2:6" s="11" customFormat="1" ht="17.25" customHeight="1">
      <c r="B3" s="31"/>
      <c r="C3" s="22"/>
      <c r="D3" s="31"/>
      <c r="E3" s="31"/>
      <c r="F3" s="31" t="s">
        <v>113</v>
      </c>
    </row>
    <row r="4" spans="1:6" ht="17.25" customHeight="1">
      <c r="A4" s="147" t="s">
        <v>2</v>
      </c>
      <c r="B4" s="147"/>
      <c r="C4" s="147" t="s">
        <v>3</v>
      </c>
      <c r="D4" s="147"/>
      <c r="E4" s="147"/>
      <c r="F4" s="147"/>
    </row>
    <row r="5" spans="1:6" s="11" customFormat="1" ht="24.75" customHeight="1">
      <c r="A5" s="148" t="s">
        <v>4</v>
      </c>
      <c r="B5" s="149" t="s">
        <v>5</v>
      </c>
      <c r="C5" s="148" t="s">
        <v>6</v>
      </c>
      <c r="D5" s="148" t="s">
        <v>5</v>
      </c>
      <c r="E5" s="148"/>
      <c r="F5" s="148"/>
    </row>
    <row r="6" spans="1:6" s="11" customFormat="1" ht="27.75" customHeight="1">
      <c r="A6" s="148"/>
      <c r="B6" s="150"/>
      <c r="C6" s="148"/>
      <c r="D6" s="23" t="s">
        <v>7</v>
      </c>
      <c r="E6" s="23" t="s">
        <v>227</v>
      </c>
      <c r="F6" s="23" t="s">
        <v>8</v>
      </c>
    </row>
    <row r="7" spans="1:6" s="11" customFormat="1" ht="24.75" customHeight="1">
      <c r="A7" s="24" t="s">
        <v>9</v>
      </c>
      <c r="B7" s="99">
        <f>SUM(B8:B9)</f>
        <v>3556.13</v>
      </c>
      <c r="C7" s="24" t="s">
        <v>10</v>
      </c>
      <c r="D7" s="88">
        <f>SUM(D8:D28)</f>
        <v>3556.1299999999997</v>
      </c>
      <c r="E7" s="88">
        <f>SUM(E8:E28)</f>
        <v>3556.1299999999997</v>
      </c>
      <c r="F7" s="88">
        <f>SUM(F8:F28)</f>
        <v>0</v>
      </c>
    </row>
    <row r="8" spans="1:6" s="11" customFormat="1" ht="24.75" customHeight="1">
      <c r="A8" s="25" t="s">
        <v>11</v>
      </c>
      <c r="B8" s="86">
        <v>3556.13</v>
      </c>
      <c r="C8" s="25" t="s">
        <v>12</v>
      </c>
      <c r="D8" s="89">
        <f>E8+F8</f>
        <v>3309.52</v>
      </c>
      <c r="E8" s="90">
        <v>3309.52</v>
      </c>
      <c r="F8" s="91">
        <f>SUM(F9:F29)</f>
        <v>0</v>
      </c>
    </row>
    <row r="9" spans="1:6" s="11" customFormat="1" ht="24.75" customHeight="1">
      <c r="A9" s="25" t="s">
        <v>13</v>
      </c>
      <c r="B9" s="87">
        <v>0</v>
      </c>
      <c r="C9" s="25" t="s">
        <v>14</v>
      </c>
      <c r="D9" s="89">
        <f aca="true" t="shared" si="0" ref="D9:E28">E9+F9</f>
        <v>0</v>
      </c>
      <c r="E9" s="89">
        <f aca="true" t="shared" si="1" ref="E9:E14">F9+G9</f>
        <v>0</v>
      </c>
      <c r="F9" s="89">
        <f aca="true" t="shared" si="2" ref="F9:F28">G9+H9</f>
        <v>0</v>
      </c>
    </row>
    <row r="10" spans="1:6" s="11" customFormat="1" ht="24.75" customHeight="1">
      <c r="A10" s="25"/>
      <c r="B10" s="85"/>
      <c r="C10" s="25" t="s">
        <v>15</v>
      </c>
      <c r="D10" s="89">
        <f t="shared" si="0"/>
        <v>0</v>
      </c>
      <c r="E10" s="89">
        <f t="shared" si="1"/>
        <v>0</v>
      </c>
      <c r="F10" s="89">
        <f t="shared" si="2"/>
        <v>0</v>
      </c>
    </row>
    <row r="11" spans="1:6" s="11" customFormat="1" ht="24.75" customHeight="1">
      <c r="A11" s="25"/>
      <c r="B11" s="85"/>
      <c r="C11" s="25" t="s">
        <v>16</v>
      </c>
      <c r="D11" s="89">
        <f t="shared" si="0"/>
        <v>0</v>
      </c>
      <c r="E11" s="89">
        <f t="shared" si="1"/>
        <v>0</v>
      </c>
      <c r="F11" s="89">
        <f t="shared" si="2"/>
        <v>0</v>
      </c>
    </row>
    <row r="12" spans="1:6" s="11" customFormat="1" ht="24.75" customHeight="1">
      <c r="A12" s="25"/>
      <c r="B12" s="85"/>
      <c r="C12" s="25" t="s">
        <v>17</v>
      </c>
      <c r="D12" s="89">
        <f t="shared" si="0"/>
        <v>0</v>
      </c>
      <c r="E12" s="89">
        <f t="shared" si="1"/>
        <v>0</v>
      </c>
      <c r="F12" s="89">
        <f t="shared" si="2"/>
        <v>0</v>
      </c>
    </row>
    <row r="13" spans="1:6" s="11" customFormat="1" ht="24.75" customHeight="1">
      <c r="A13" s="25"/>
      <c r="B13" s="85"/>
      <c r="C13" s="25" t="s">
        <v>18</v>
      </c>
      <c r="D13" s="89">
        <f t="shared" si="0"/>
        <v>0</v>
      </c>
      <c r="E13" s="89">
        <f t="shared" si="1"/>
        <v>0</v>
      </c>
      <c r="F13" s="89">
        <f t="shared" si="2"/>
        <v>0</v>
      </c>
    </row>
    <row r="14" spans="1:6" s="11" customFormat="1" ht="24.75" customHeight="1">
      <c r="A14" s="25"/>
      <c r="B14" s="85"/>
      <c r="C14" s="25" t="s">
        <v>125</v>
      </c>
      <c r="D14" s="89">
        <f t="shared" si="0"/>
        <v>0</v>
      </c>
      <c r="E14" s="89">
        <f t="shared" si="1"/>
        <v>0</v>
      </c>
      <c r="F14" s="89">
        <f t="shared" si="2"/>
        <v>0</v>
      </c>
    </row>
    <row r="15" spans="1:6" s="11" customFormat="1" ht="24.75" customHeight="1">
      <c r="A15" s="25"/>
      <c r="B15" s="85"/>
      <c r="C15" s="25" t="s">
        <v>19</v>
      </c>
      <c r="D15" s="89">
        <v>112.2</v>
      </c>
      <c r="E15" s="90">
        <v>112.2</v>
      </c>
      <c r="F15" s="89">
        <f t="shared" si="2"/>
        <v>0</v>
      </c>
    </row>
    <row r="16" spans="1:6" s="11" customFormat="1" ht="24.75" customHeight="1">
      <c r="A16" s="25"/>
      <c r="B16" s="85"/>
      <c r="C16" s="25" t="s">
        <v>217</v>
      </c>
      <c r="D16" s="89">
        <f t="shared" si="0"/>
        <v>49.93</v>
      </c>
      <c r="E16" s="90">
        <v>49.93</v>
      </c>
      <c r="F16" s="89">
        <f t="shared" si="2"/>
        <v>0</v>
      </c>
    </row>
    <row r="17" spans="1:6" s="11" customFormat="1" ht="24.75" customHeight="1">
      <c r="A17" s="25"/>
      <c r="B17" s="85"/>
      <c r="C17" s="25" t="s">
        <v>20</v>
      </c>
      <c r="D17" s="89">
        <f t="shared" si="0"/>
        <v>0</v>
      </c>
      <c r="E17" s="89">
        <f t="shared" si="0"/>
        <v>0</v>
      </c>
      <c r="F17" s="89">
        <f t="shared" si="2"/>
        <v>0</v>
      </c>
    </row>
    <row r="18" spans="1:6" s="11" customFormat="1" ht="24.75" customHeight="1">
      <c r="A18" s="25"/>
      <c r="B18" s="85"/>
      <c r="C18" s="25" t="s">
        <v>21</v>
      </c>
      <c r="D18" s="89">
        <f t="shared" si="0"/>
        <v>0</v>
      </c>
      <c r="E18" s="89">
        <f t="shared" si="0"/>
        <v>0</v>
      </c>
      <c r="F18" s="89">
        <f t="shared" si="2"/>
        <v>0</v>
      </c>
    </row>
    <row r="19" spans="1:6" s="11" customFormat="1" ht="24.75" customHeight="1">
      <c r="A19" s="25"/>
      <c r="B19" s="85"/>
      <c r="C19" s="25" t="s">
        <v>22</v>
      </c>
      <c r="D19" s="89">
        <f t="shared" si="0"/>
        <v>0</v>
      </c>
      <c r="E19" s="89">
        <f t="shared" si="0"/>
        <v>0</v>
      </c>
      <c r="F19" s="89">
        <f t="shared" si="2"/>
        <v>0</v>
      </c>
    </row>
    <row r="20" spans="1:6" s="11" customFormat="1" ht="24.75" customHeight="1">
      <c r="A20" s="25"/>
      <c r="B20" s="85"/>
      <c r="C20" s="25" t="s">
        <v>23</v>
      </c>
      <c r="D20" s="89">
        <f t="shared" si="0"/>
        <v>0</v>
      </c>
      <c r="E20" s="89">
        <f t="shared" si="0"/>
        <v>0</v>
      </c>
      <c r="F20" s="89">
        <f t="shared" si="2"/>
        <v>0</v>
      </c>
    </row>
    <row r="21" spans="1:6" s="11" customFormat="1" ht="24.75" customHeight="1">
      <c r="A21" s="25"/>
      <c r="B21" s="85"/>
      <c r="C21" s="25" t="s">
        <v>219</v>
      </c>
      <c r="D21" s="89">
        <f t="shared" si="0"/>
        <v>0</v>
      </c>
      <c r="E21" s="89">
        <f t="shared" si="0"/>
        <v>0</v>
      </c>
      <c r="F21" s="89">
        <f t="shared" si="2"/>
        <v>0</v>
      </c>
    </row>
    <row r="22" spans="1:6" s="11" customFormat="1" ht="24.75" customHeight="1">
      <c r="A22" s="25"/>
      <c r="B22" s="85"/>
      <c r="C22" s="25" t="s">
        <v>24</v>
      </c>
      <c r="D22" s="89">
        <f t="shared" si="0"/>
        <v>0</v>
      </c>
      <c r="E22" s="89">
        <f t="shared" si="0"/>
        <v>0</v>
      </c>
      <c r="F22" s="89">
        <f t="shared" si="2"/>
        <v>0</v>
      </c>
    </row>
    <row r="23" spans="1:6" s="11" customFormat="1" ht="24.75" customHeight="1">
      <c r="A23" s="25"/>
      <c r="B23" s="85"/>
      <c r="C23" s="25" t="s">
        <v>25</v>
      </c>
      <c r="D23" s="89">
        <f t="shared" si="0"/>
        <v>0</v>
      </c>
      <c r="E23" s="89">
        <f t="shared" si="0"/>
        <v>0</v>
      </c>
      <c r="F23" s="89">
        <f t="shared" si="2"/>
        <v>0</v>
      </c>
    </row>
    <row r="24" spans="1:6" s="11" customFormat="1" ht="24.75" customHeight="1">
      <c r="A24" s="25"/>
      <c r="B24" s="85"/>
      <c r="C24" s="25" t="s">
        <v>126</v>
      </c>
      <c r="D24" s="89">
        <f t="shared" si="0"/>
        <v>0</v>
      </c>
      <c r="E24" s="89">
        <f t="shared" si="0"/>
        <v>0</v>
      </c>
      <c r="F24" s="89">
        <f t="shared" si="2"/>
        <v>0</v>
      </c>
    </row>
    <row r="25" spans="1:6" s="11" customFormat="1" ht="24.75" customHeight="1">
      <c r="A25" s="25"/>
      <c r="B25" s="85"/>
      <c r="C25" s="25" t="s">
        <v>26</v>
      </c>
      <c r="D25" s="89">
        <f t="shared" si="0"/>
        <v>84.48</v>
      </c>
      <c r="E25" s="90">
        <v>84.48</v>
      </c>
      <c r="F25" s="89">
        <f t="shared" si="2"/>
        <v>0</v>
      </c>
    </row>
    <row r="26" spans="1:6" s="11" customFormat="1" ht="24.75" customHeight="1">
      <c r="A26" s="25"/>
      <c r="B26" s="85"/>
      <c r="C26" s="25" t="s">
        <v>127</v>
      </c>
      <c r="D26" s="89">
        <f t="shared" si="0"/>
        <v>0</v>
      </c>
      <c r="E26" s="89">
        <f t="shared" si="0"/>
        <v>0</v>
      </c>
      <c r="F26" s="89">
        <f t="shared" si="2"/>
        <v>0</v>
      </c>
    </row>
    <row r="27" spans="1:6" s="11" customFormat="1" ht="24.75" customHeight="1">
      <c r="A27" s="25"/>
      <c r="B27" s="85"/>
      <c r="C27" s="26" t="s">
        <v>128</v>
      </c>
      <c r="D27" s="89">
        <f t="shared" si="0"/>
        <v>0</v>
      </c>
      <c r="E27" s="89">
        <f t="shared" si="0"/>
        <v>0</v>
      </c>
      <c r="F27" s="89">
        <f t="shared" si="2"/>
        <v>0</v>
      </c>
    </row>
    <row r="28" spans="1:6" s="11" customFormat="1" ht="24.75" customHeight="1">
      <c r="A28" s="25"/>
      <c r="B28" s="85"/>
      <c r="C28" s="25" t="s">
        <v>129</v>
      </c>
      <c r="D28" s="89">
        <f t="shared" si="0"/>
        <v>0</v>
      </c>
      <c r="E28" s="89">
        <f t="shared" si="0"/>
        <v>0</v>
      </c>
      <c r="F28" s="89">
        <f t="shared" si="2"/>
        <v>0</v>
      </c>
    </row>
    <row r="29" spans="1:6" s="11" customFormat="1" ht="24.75" customHeight="1">
      <c r="A29" s="25"/>
      <c r="B29" s="85"/>
      <c r="C29" s="25"/>
      <c r="D29" s="89"/>
      <c r="E29" s="89"/>
      <c r="F29" s="89"/>
    </row>
    <row r="30" spans="1:6" s="11" customFormat="1" ht="24.75" customHeight="1">
      <c r="A30" s="25"/>
      <c r="B30" s="85"/>
      <c r="C30" s="25"/>
      <c r="D30" s="89"/>
      <c r="E30" s="89"/>
      <c r="F30" s="89"/>
    </row>
    <row r="31" spans="1:6" s="11" customFormat="1" ht="24.75" customHeight="1">
      <c r="A31" s="27" t="s">
        <v>27</v>
      </c>
      <c r="B31" s="95">
        <f>SUM(B32:B33)</f>
        <v>0</v>
      </c>
      <c r="C31" s="27" t="s">
        <v>28</v>
      </c>
      <c r="D31" s="92">
        <f>SUM(D32:D33)</f>
        <v>0</v>
      </c>
      <c r="E31" s="92">
        <f>SUM(E32:E33)</f>
        <v>0</v>
      </c>
      <c r="F31" s="92">
        <f>SUM(F32:F33)</f>
        <v>0</v>
      </c>
    </row>
    <row r="32" spans="1:6" s="11" customFormat="1" ht="24.75" customHeight="1">
      <c r="A32" s="25" t="s">
        <v>11</v>
      </c>
      <c r="B32" s="87">
        <v>0</v>
      </c>
      <c r="C32" s="25" t="s">
        <v>11</v>
      </c>
      <c r="D32" s="89">
        <f aca="true" t="shared" si="3" ref="D32:F33">E32+F32</f>
        <v>0</v>
      </c>
      <c r="E32" s="89">
        <f t="shared" si="3"/>
        <v>0</v>
      </c>
      <c r="F32" s="89">
        <f t="shared" si="3"/>
        <v>0</v>
      </c>
    </row>
    <row r="33" spans="1:6" s="11" customFormat="1" ht="24.75" customHeight="1">
      <c r="A33" s="25" t="s">
        <v>13</v>
      </c>
      <c r="B33" s="87">
        <v>0</v>
      </c>
      <c r="C33" s="28" t="s">
        <v>13</v>
      </c>
      <c r="D33" s="93">
        <f t="shared" si="3"/>
        <v>0</v>
      </c>
      <c r="E33" s="93">
        <f t="shared" si="3"/>
        <v>0</v>
      </c>
      <c r="F33" s="93">
        <f t="shared" si="3"/>
        <v>0</v>
      </c>
    </row>
    <row r="34" spans="1:6" s="11" customFormat="1" ht="24.75" customHeight="1">
      <c r="A34" s="29" t="s">
        <v>29</v>
      </c>
      <c r="B34" s="98">
        <f>B7+B31</f>
        <v>3556.13</v>
      </c>
      <c r="C34" s="57" t="s">
        <v>30</v>
      </c>
      <c r="D34" s="94">
        <f>D7+D31</f>
        <v>3556.1299999999997</v>
      </c>
      <c r="E34" s="94">
        <f>E7+E31</f>
        <v>3556.1299999999997</v>
      </c>
      <c r="F34" s="94">
        <f>F7+F31</f>
        <v>0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C7" sqref="C7"/>
    </sheetView>
  </sheetViews>
  <sheetFormatPr defaultColWidth="9.00390625" defaultRowHeight="14.25"/>
  <cols>
    <col min="1" max="1" width="8.75390625" style="34" customWidth="1"/>
    <col min="2" max="2" width="24.125" style="34" customWidth="1"/>
    <col min="3" max="3" width="8.75390625" style="30" customWidth="1"/>
    <col min="4" max="4" width="11.50390625" style="30" customWidth="1"/>
    <col min="5" max="5" width="7.875" style="30" customWidth="1"/>
    <col min="6" max="6" width="8.25390625" style="30" customWidth="1"/>
    <col min="7" max="7" width="10.125" style="30" customWidth="1"/>
    <col min="8" max="8" width="8.375" style="30" customWidth="1"/>
    <col min="9" max="9" width="8.625" style="30" customWidth="1"/>
    <col min="10" max="10" width="7.75390625" style="30" customWidth="1"/>
    <col min="11" max="11" width="12.25390625" style="30" customWidth="1"/>
    <col min="12" max="12" width="7.375" style="30" customWidth="1"/>
    <col min="13" max="13" width="8.625" style="30" customWidth="1"/>
    <col min="14" max="14" width="7.875" style="30" customWidth="1"/>
    <col min="15" max="16384" width="9.00390625" style="8" customWidth="1"/>
  </cols>
  <sheetData>
    <row r="1" ht="29.25" customHeight="1">
      <c r="A1" s="34" t="s">
        <v>37</v>
      </c>
    </row>
    <row r="2" spans="1:14" s="9" customFormat="1" ht="31.5" customHeight="1">
      <c r="A2" s="146" t="s">
        <v>114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10" customFormat="1" ht="31.5" customHeight="1">
      <c r="A3" s="35"/>
      <c r="B3" s="35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 t="s">
        <v>113</v>
      </c>
    </row>
    <row r="4" spans="1:14" s="11" customFormat="1" ht="30" customHeight="1">
      <c r="A4" s="151" t="s">
        <v>34</v>
      </c>
      <c r="B4" s="151"/>
      <c r="C4" s="151" t="s">
        <v>130</v>
      </c>
      <c r="D4" s="152" t="s">
        <v>117</v>
      </c>
      <c r="E4" s="153"/>
      <c r="F4" s="153"/>
      <c r="G4" s="153"/>
      <c r="H4" s="153"/>
      <c r="I4" s="152" t="s">
        <v>118</v>
      </c>
      <c r="J4" s="153"/>
      <c r="K4" s="153"/>
      <c r="L4" s="153"/>
      <c r="M4" s="153"/>
      <c r="N4" s="154" t="s">
        <v>119</v>
      </c>
    </row>
    <row r="5" spans="1:14" s="11" customFormat="1" ht="75.75" customHeight="1">
      <c r="A5" s="20" t="s">
        <v>35</v>
      </c>
      <c r="B5" s="20" t="s">
        <v>36</v>
      </c>
      <c r="C5" s="151"/>
      <c r="D5" s="12" t="s">
        <v>7</v>
      </c>
      <c r="E5" s="12" t="s">
        <v>120</v>
      </c>
      <c r="F5" s="12" t="s">
        <v>121</v>
      </c>
      <c r="G5" s="13" t="s">
        <v>122</v>
      </c>
      <c r="H5" s="12" t="s">
        <v>123</v>
      </c>
      <c r="I5" s="12" t="s">
        <v>7</v>
      </c>
      <c r="J5" s="12" t="s">
        <v>120</v>
      </c>
      <c r="K5" s="12" t="s">
        <v>121</v>
      </c>
      <c r="L5" s="12" t="s">
        <v>124</v>
      </c>
      <c r="M5" s="12" t="s">
        <v>123</v>
      </c>
      <c r="N5" s="155"/>
    </row>
    <row r="6" spans="1:14" s="11" customFormat="1" ht="24.75" customHeight="1">
      <c r="A6" s="96"/>
      <c r="B6" s="143" t="s">
        <v>289</v>
      </c>
      <c r="C6" s="100">
        <f>C7</f>
        <v>3556.13</v>
      </c>
      <c r="D6" s="101">
        <f>D7</f>
        <v>3556.13</v>
      </c>
      <c r="E6" s="100">
        <f>E7</f>
        <v>673.1300000000001</v>
      </c>
      <c r="F6" s="130">
        <v>0</v>
      </c>
      <c r="G6" s="130">
        <f>G7</f>
        <v>2883</v>
      </c>
      <c r="H6" s="130">
        <v>0</v>
      </c>
      <c r="I6" s="130">
        <f aca="true" t="shared" si="0" ref="I6:I15">SUM(J6:M6)</f>
        <v>0</v>
      </c>
      <c r="J6" s="130">
        <f aca="true" t="shared" si="1" ref="J6:J15">SUM(K6:N6)</f>
        <v>0</v>
      </c>
      <c r="K6" s="130">
        <f aca="true" t="shared" si="2" ref="K6:K15">SUM(L6:O6)</f>
        <v>0</v>
      </c>
      <c r="L6" s="130">
        <f aca="true" t="shared" si="3" ref="L6:L15">SUM(M6:P6)</f>
        <v>0</v>
      </c>
      <c r="M6" s="130">
        <f aca="true" t="shared" si="4" ref="M6:M15">SUM(N6:Q6)</f>
        <v>0</v>
      </c>
      <c r="N6" s="130">
        <f aca="true" t="shared" si="5" ref="N6:N15">SUM(O6:R6)</f>
        <v>0</v>
      </c>
    </row>
    <row r="7" spans="1:14" s="11" customFormat="1" ht="36" customHeight="1">
      <c r="A7" s="96"/>
      <c r="B7" s="96" t="s">
        <v>277</v>
      </c>
      <c r="C7" s="100">
        <f>SUM(C8:C25)</f>
        <v>3556.13</v>
      </c>
      <c r="D7" s="100">
        <f>SUM(D8:D25)</f>
        <v>3556.13</v>
      </c>
      <c r="E7" s="100">
        <f>SUM(E8:E25)</f>
        <v>673.1300000000001</v>
      </c>
      <c r="F7" s="130">
        <v>0</v>
      </c>
      <c r="G7" s="130">
        <f>SUM(G8:G25)</f>
        <v>2883</v>
      </c>
      <c r="H7" s="130">
        <v>0</v>
      </c>
      <c r="I7" s="130">
        <f t="shared" si="0"/>
        <v>0</v>
      </c>
      <c r="J7" s="130">
        <f t="shared" si="1"/>
        <v>0</v>
      </c>
      <c r="K7" s="130">
        <f t="shared" si="2"/>
        <v>0</v>
      </c>
      <c r="L7" s="130">
        <f t="shared" si="3"/>
        <v>0</v>
      </c>
      <c r="M7" s="130">
        <f t="shared" si="4"/>
        <v>0</v>
      </c>
      <c r="N7" s="130">
        <f t="shared" si="5"/>
        <v>0</v>
      </c>
    </row>
    <row r="8" spans="1:14" s="11" customFormat="1" ht="24.75" customHeight="1">
      <c r="A8" s="118">
        <v>2010401</v>
      </c>
      <c r="B8" s="97" t="s">
        <v>269</v>
      </c>
      <c r="C8" s="103">
        <f>D8+I8+N8</f>
        <v>426.52</v>
      </c>
      <c r="D8" s="103">
        <f>E8+F8+G8+H8</f>
        <v>426.52</v>
      </c>
      <c r="E8" s="103">
        <v>426.52</v>
      </c>
      <c r="F8" s="102">
        <v>0</v>
      </c>
      <c r="G8" s="102">
        <v>0</v>
      </c>
      <c r="H8" s="102">
        <v>0</v>
      </c>
      <c r="I8" s="102">
        <f t="shared" si="0"/>
        <v>0</v>
      </c>
      <c r="J8" s="102">
        <f t="shared" si="1"/>
        <v>0</v>
      </c>
      <c r="K8" s="102">
        <f t="shared" si="2"/>
        <v>0</v>
      </c>
      <c r="L8" s="102">
        <f t="shared" si="3"/>
        <v>0</v>
      </c>
      <c r="M8" s="102">
        <f t="shared" si="4"/>
        <v>0</v>
      </c>
      <c r="N8" s="102">
        <f t="shared" si="5"/>
        <v>0</v>
      </c>
    </row>
    <row r="9" spans="1:14" s="11" customFormat="1" ht="24.75" customHeight="1">
      <c r="A9" s="119">
        <v>2080501</v>
      </c>
      <c r="B9" s="97" t="s">
        <v>270</v>
      </c>
      <c r="C9" s="103">
        <f>D9+I9+N9</f>
        <v>51.24</v>
      </c>
      <c r="D9" s="103">
        <f>E9+F9+G9+H9</f>
        <v>51.24</v>
      </c>
      <c r="E9" s="103">
        <v>51.24</v>
      </c>
      <c r="F9" s="102">
        <v>0</v>
      </c>
      <c r="G9" s="102">
        <v>0</v>
      </c>
      <c r="H9" s="102">
        <v>0</v>
      </c>
      <c r="I9" s="102">
        <f t="shared" si="0"/>
        <v>0</v>
      </c>
      <c r="J9" s="102">
        <f t="shared" si="1"/>
        <v>0</v>
      </c>
      <c r="K9" s="102">
        <f t="shared" si="2"/>
        <v>0</v>
      </c>
      <c r="L9" s="102">
        <f t="shared" si="3"/>
        <v>0</v>
      </c>
      <c r="M9" s="102">
        <f t="shared" si="4"/>
        <v>0</v>
      </c>
      <c r="N9" s="102">
        <f t="shared" si="5"/>
        <v>0</v>
      </c>
    </row>
    <row r="10" spans="1:14" s="11" customFormat="1" ht="37.5" customHeight="1">
      <c r="A10" s="119">
        <v>2080505</v>
      </c>
      <c r="B10" s="97" t="s">
        <v>271</v>
      </c>
      <c r="C10" s="103">
        <f>D10+I10+N10</f>
        <v>40.64</v>
      </c>
      <c r="D10" s="103">
        <f aca="true" t="shared" si="6" ref="D10:D25">E10+F10+G10+H10</f>
        <v>40.64</v>
      </c>
      <c r="E10" s="103">
        <v>40.64</v>
      </c>
      <c r="F10" s="102">
        <v>0</v>
      </c>
      <c r="G10" s="102">
        <v>0</v>
      </c>
      <c r="H10" s="102">
        <v>0</v>
      </c>
      <c r="I10" s="102">
        <f t="shared" si="0"/>
        <v>0</v>
      </c>
      <c r="J10" s="102">
        <f t="shared" si="1"/>
        <v>0</v>
      </c>
      <c r="K10" s="102">
        <f t="shared" si="2"/>
        <v>0</v>
      </c>
      <c r="L10" s="102">
        <f t="shared" si="3"/>
        <v>0</v>
      </c>
      <c r="M10" s="102">
        <f t="shared" si="4"/>
        <v>0</v>
      </c>
      <c r="N10" s="102">
        <f t="shared" si="5"/>
        <v>0</v>
      </c>
    </row>
    <row r="11" spans="1:14" s="11" customFormat="1" ht="33" customHeight="1">
      <c r="A11" s="119">
        <v>2080506</v>
      </c>
      <c r="B11" s="97" t="s">
        <v>272</v>
      </c>
      <c r="C11" s="103">
        <f aca="true" t="shared" si="7" ref="C11:C25">D11+I11+N11</f>
        <v>20.32</v>
      </c>
      <c r="D11" s="103">
        <f t="shared" si="6"/>
        <v>20.32</v>
      </c>
      <c r="E11" s="103">
        <v>20.32</v>
      </c>
      <c r="F11" s="102">
        <v>0</v>
      </c>
      <c r="G11" s="102">
        <v>0</v>
      </c>
      <c r="H11" s="102">
        <v>0</v>
      </c>
      <c r="I11" s="102">
        <f t="shared" si="0"/>
        <v>0</v>
      </c>
      <c r="J11" s="102">
        <f t="shared" si="1"/>
        <v>0</v>
      </c>
      <c r="K11" s="102">
        <f t="shared" si="2"/>
        <v>0</v>
      </c>
      <c r="L11" s="102">
        <f t="shared" si="3"/>
        <v>0</v>
      </c>
      <c r="M11" s="102">
        <f t="shared" si="4"/>
        <v>0</v>
      </c>
      <c r="N11" s="102">
        <f t="shared" si="5"/>
        <v>0</v>
      </c>
    </row>
    <row r="12" spans="1:14" s="11" customFormat="1" ht="24.75" customHeight="1">
      <c r="A12" s="119">
        <v>2101101</v>
      </c>
      <c r="B12" s="97" t="s">
        <v>273</v>
      </c>
      <c r="C12" s="103">
        <f t="shared" si="7"/>
        <v>20.32</v>
      </c>
      <c r="D12" s="103">
        <f t="shared" si="6"/>
        <v>20.32</v>
      </c>
      <c r="E12" s="103">
        <v>20.32</v>
      </c>
      <c r="F12" s="102">
        <v>0</v>
      </c>
      <c r="G12" s="102">
        <v>0</v>
      </c>
      <c r="H12" s="102">
        <v>0</v>
      </c>
      <c r="I12" s="102">
        <f t="shared" si="0"/>
        <v>0</v>
      </c>
      <c r="J12" s="102">
        <f t="shared" si="1"/>
        <v>0</v>
      </c>
      <c r="K12" s="102">
        <f t="shared" si="2"/>
        <v>0</v>
      </c>
      <c r="L12" s="102">
        <f t="shared" si="3"/>
        <v>0</v>
      </c>
      <c r="M12" s="102">
        <f t="shared" si="4"/>
        <v>0</v>
      </c>
      <c r="N12" s="102">
        <f t="shared" si="5"/>
        <v>0</v>
      </c>
    </row>
    <row r="13" spans="1:14" s="11" customFormat="1" ht="24.75" customHeight="1">
      <c r="A13" s="119">
        <v>2101103</v>
      </c>
      <c r="B13" s="97" t="s">
        <v>274</v>
      </c>
      <c r="C13" s="103">
        <f t="shared" si="7"/>
        <v>29.61</v>
      </c>
      <c r="D13" s="103">
        <f t="shared" si="6"/>
        <v>29.61</v>
      </c>
      <c r="E13" s="103">
        <v>29.61</v>
      </c>
      <c r="F13" s="102">
        <v>0</v>
      </c>
      <c r="G13" s="102">
        <v>0</v>
      </c>
      <c r="H13" s="102">
        <v>0</v>
      </c>
      <c r="I13" s="102">
        <f t="shared" si="0"/>
        <v>0</v>
      </c>
      <c r="J13" s="102">
        <f t="shared" si="1"/>
        <v>0</v>
      </c>
      <c r="K13" s="102">
        <f t="shared" si="2"/>
        <v>0</v>
      </c>
      <c r="L13" s="102">
        <f t="shared" si="3"/>
        <v>0</v>
      </c>
      <c r="M13" s="102">
        <f t="shared" si="4"/>
        <v>0</v>
      </c>
      <c r="N13" s="102">
        <f t="shared" si="5"/>
        <v>0</v>
      </c>
    </row>
    <row r="14" spans="1:14" s="11" customFormat="1" ht="24.75" customHeight="1">
      <c r="A14" s="119">
        <v>2210201</v>
      </c>
      <c r="B14" s="97" t="s">
        <v>275</v>
      </c>
      <c r="C14" s="103">
        <f t="shared" si="7"/>
        <v>35.35</v>
      </c>
      <c r="D14" s="103">
        <f t="shared" si="6"/>
        <v>35.35</v>
      </c>
      <c r="E14" s="103">
        <v>35.35</v>
      </c>
      <c r="F14" s="102">
        <v>0</v>
      </c>
      <c r="G14" s="102">
        <v>0</v>
      </c>
      <c r="H14" s="102">
        <v>0</v>
      </c>
      <c r="I14" s="102">
        <f t="shared" si="0"/>
        <v>0</v>
      </c>
      <c r="J14" s="102">
        <f t="shared" si="1"/>
        <v>0</v>
      </c>
      <c r="K14" s="102">
        <f t="shared" si="2"/>
        <v>0</v>
      </c>
      <c r="L14" s="102">
        <f t="shared" si="3"/>
        <v>0</v>
      </c>
      <c r="M14" s="102">
        <f t="shared" si="4"/>
        <v>0</v>
      </c>
      <c r="N14" s="102">
        <f t="shared" si="5"/>
        <v>0</v>
      </c>
    </row>
    <row r="15" spans="1:14" s="11" customFormat="1" ht="24.75" customHeight="1">
      <c r="A15" s="119">
        <v>2210203</v>
      </c>
      <c r="B15" s="97" t="s">
        <v>276</v>
      </c>
      <c r="C15" s="103">
        <f t="shared" si="7"/>
        <v>49.13</v>
      </c>
      <c r="D15" s="103">
        <f t="shared" si="6"/>
        <v>49.13</v>
      </c>
      <c r="E15" s="137">
        <v>49.13</v>
      </c>
      <c r="F15" s="138">
        <v>0</v>
      </c>
      <c r="G15" s="102">
        <v>0</v>
      </c>
      <c r="H15" s="102">
        <v>0</v>
      </c>
      <c r="I15" s="102">
        <f t="shared" si="0"/>
        <v>0</v>
      </c>
      <c r="J15" s="102">
        <f t="shared" si="1"/>
        <v>0</v>
      </c>
      <c r="K15" s="102">
        <f t="shared" si="2"/>
        <v>0</v>
      </c>
      <c r="L15" s="102">
        <f t="shared" si="3"/>
        <v>0</v>
      </c>
      <c r="M15" s="102">
        <f t="shared" si="4"/>
        <v>0</v>
      </c>
      <c r="N15" s="102">
        <f t="shared" si="5"/>
        <v>0</v>
      </c>
    </row>
    <row r="16" spans="1:14" ht="24.75" customHeight="1">
      <c r="A16" s="119">
        <v>2010404</v>
      </c>
      <c r="B16" s="128" t="s">
        <v>279</v>
      </c>
      <c r="C16" s="103">
        <f t="shared" si="7"/>
        <v>100</v>
      </c>
      <c r="D16" s="136">
        <f t="shared" si="6"/>
        <v>100</v>
      </c>
      <c r="E16" s="139">
        <v>0</v>
      </c>
      <c r="F16" s="139">
        <v>0</v>
      </c>
      <c r="G16" s="140">
        <v>100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</row>
    <row r="17" spans="1:14" ht="33" customHeight="1">
      <c r="A17" s="120">
        <v>2010499</v>
      </c>
      <c r="B17" s="128" t="s">
        <v>280</v>
      </c>
      <c r="C17" s="103">
        <f t="shared" si="7"/>
        <v>180</v>
      </c>
      <c r="D17" s="136">
        <f t="shared" si="6"/>
        <v>180</v>
      </c>
      <c r="E17" s="139">
        <v>0</v>
      </c>
      <c r="F17" s="139">
        <v>0</v>
      </c>
      <c r="G17" s="140">
        <v>180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</row>
    <row r="18" spans="1:14" ht="24.75" customHeight="1">
      <c r="A18" s="120">
        <v>2011399</v>
      </c>
      <c r="B18" s="128" t="s">
        <v>284</v>
      </c>
      <c r="C18" s="103">
        <f t="shared" si="7"/>
        <v>30</v>
      </c>
      <c r="D18" s="136">
        <f t="shared" si="6"/>
        <v>30</v>
      </c>
      <c r="E18" s="139">
        <v>0</v>
      </c>
      <c r="F18" s="139">
        <v>0</v>
      </c>
      <c r="G18" s="140">
        <v>30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</row>
    <row r="19" spans="1:14" ht="24.75" customHeight="1">
      <c r="A19" s="117">
        <v>2220199</v>
      </c>
      <c r="B19" s="121" t="s">
        <v>281</v>
      </c>
      <c r="C19" s="103">
        <f t="shared" si="7"/>
        <v>20</v>
      </c>
      <c r="D19" s="136">
        <f t="shared" si="6"/>
        <v>20</v>
      </c>
      <c r="E19" s="139">
        <v>0</v>
      </c>
      <c r="F19" s="139">
        <v>0</v>
      </c>
      <c r="G19" s="140">
        <v>20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</row>
    <row r="20" spans="1:14" ht="24.75" customHeight="1">
      <c r="A20" s="117">
        <v>2220499</v>
      </c>
      <c r="B20" s="121" t="s">
        <v>286</v>
      </c>
      <c r="C20" s="103">
        <f t="shared" si="7"/>
        <v>3</v>
      </c>
      <c r="D20" s="136">
        <f t="shared" si="6"/>
        <v>3</v>
      </c>
      <c r="E20" s="139">
        <v>0</v>
      </c>
      <c r="F20" s="139">
        <v>0</v>
      </c>
      <c r="G20" s="140">
        <v>3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</row>
    <row r="21" spans="1:14" ht="24.75" customHeight="1">
      <c r="A21" s="117">
        <v>2111103</v>
      </c>
      <c r="B21" s="121" t="s">
        <v>285</v>
      </c>
      <c r="C21" s="103">
        <f t="shared" si="7"/>
        <v>175</v>
      </c>
      <c r="D21" s="136">
        <f t="shared" si="6"/>
        <v>175</v>
      </c>
      <c r="E21" s="139">
        <v>0</v>
      </c>
      <c r="F21" s="139">
        <v>0</v>
      </c>
      <c r="G21" s="140">
        <v>175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</row>
    <row r="22" spans="1:14" ht="30.75" customHeight="1">
      <c r="A22" s="117">
        <v>2150899</v>
      </c>
      <c r="B22" s="121" t="s">
        <v>282</v>
      </c>
      <c r="C22" s="103">
        <f t="shared" si="7"/>
        <v>100</v>
      </c>
      <c r="D22" s="136">
        <f t="shared" si="6"/>
        <v>100</v>
      </c>
      <c r="E22" s="139">
        <v>0</v>
      </c>
      <c r="F22" s="139">
        <v>0</v>
      </c>
      <c r="G22" s="140">
        <v>100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</row>
    <row r="23" spans="1:14" ht="24.75" customHeight="1">
      <c r="A23" s="117">
        <v>2159904</v>
      </c>
      <c r="B23" s="121" t="s">
        <v>287</v>
      </c>
      <c r="C23" s="103">
        <f t="shared" si="7"/>
        <v>1050</v>
      </c>
      <c r="D23" s="136">
        <f t="shared" si="6"/>
        <v>1050</v>
      </c>
      <c r="E23" s="139">
        <v>0</v>
      </c>
      <c r="F23" s="139">
        <v>0</v>
      </c>
      <c r="G23" s="140">
        <v>1050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</row>
    <row r="24" spans="1:14" ht="31.5" customHeight="1">
      <c r="A24" s="117">
        <v>2159906</v>
      </c>
      <c r="B24" s="121" t="s">
        <v>288</v>
      </c>
      <c r="C24" s="103">
        <f t="shared" si="7"/>
        <v>1000</v>
      </c>
      <c r="D24" s="136">
        <f t="shared" si="6"/>
        <v>1000</v>
      </c>
      <c r="E24" s="139">
        <v>0</v>
      </c>
      <c r="F24" s="139">
        <v>0</v>
      </c>
      <c r="G24" s="140">
        <v>1000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</row>
    <row r="25" spans="1:14" ht="28.5" customHeight="1">
      <c r="A25" s="117">
        <v>2160299</v>
      </c>
      <c r="B25" s="121" t="s">
        <v>283</v>
      </c>
      <c r="C25" s="103">
        <f t="shared" si="7"/>
        <v>225</v>
      </c>
      <c r="D25" s="136">
        <f t="shared" si="6"/>
        <v>225</v>
      </c>
      <c r="E25" s="139">
        <v>0</v>
      </c>
      <c r="F25" s="139">
        <v>0</v>
      </c>
      <c r="G25" s="140">
        <v>225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</row>
  </sheetData>
  <sheetProtection/>
  <mergeCells count="6">
    <mergeCell ref="A2:N2"/>
    <mergeCell ref="A4:B4"/>
    <mergeCell ref="C4:C5"/>
    <mergeCell ref="D4:H4"/>
    <mergeCell ref="N4:N5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11.125" style="39" customWidth="1"/>
    <col min="2" max="2" width="40.875" style="39" customWidth="1"/>
    <col min="3" max="3" width="14.125" style="40" customWidth="1"/>
    <col min="4" max="4" width="10.00390625" style="40" customWidth="1"/>
    <col min="5" max="5" width="11.875" style="40" customWidth="1"/>
    <col min="6" max="6" width="10.625" style="40" customWidth="1"/>
    <col min="7" max="7" width="11.875" style="40" customWidth="1"/>
    <col min="8" max="8" width="12.875" style="59" customWidth="1"/>
    <col min="9" max="16384" width="9.00390625" style="14" customWidth="1"/>
  </cols>
  <sheetData>
    <row r="1" ht="19.5" customHeight="1">
      <c r="A1" s="39" t="s">
        <v>43</v>
      </c>
    </row>
    <row r="2" spans="1:8" s="15" customFormat="1" ht="24" customHeight="1">
      <c r="A2" s="156" t="s">
        <v>131</v>
      </c>
      <c r="B2" s="156"/>
      <c r="C2" s="156"/>
      <c r="D2" s="156"/>
      <c r="E2" s="156"/>
      <c r="F2" s="156"/>
      <c r="G2" s="156"/>
      <c r="H2" s="156"/>
    </row>
    <row r="3" ht="18" customHeight="1">
      <c r="H3" s="59" t="s">
        <v>32</v>
      </c>
    </row>
    <row r="4" spans="1:8" s="16" customFormat="1" ht="28.5" customHeight="1">
      <c r="A4" s="157" t="s">
        <v>34</v>
      </c>
      <c r="B4" s="157"/>
      <c r="C4" s="157" t="s">
        <v>228</v>
      </c>
      <c r="D4" s="158" t="s">
        <v>222</v>
      </c>
      <c r="E4" s="157"/>
      <c r="F4" s="157"/>
      <c r="G4" s="157" t="s">
        <v>229</v>
      </c>
      <c r="H4" s="157"/>
    </row>
    <row r="5" spans="1:8" s="16" customFormat="1" ht="24" customHeight="1">
      <c r="A5" s="1" t="s">
        <v>35</v>
      </c>
      <c r="B5" s="1" t="s">
        <v>36</v>
      </c>
      <c r="C5" s="157"/>
      <c r="D5" s="1" t="s">
        <v>38</v>
      </c>
      <c r="E5" s="1" t="s">
        <v>39</v>
      </c>
      <c r="F5" s="1" t="s">
        <v>40</v>
      </c>
      <c r="G5" s="1" t="s">
        <v>41</v>
      </c>
      <c r="H5" s="60" t="s">
        <v>42</v>
      </c>
    </row>
    <row r="6" spans="1:8" s="38" customFormat="1" ht="24" customHeight="1">
      <c r="A6" s="159" t="s">
        <v>221</v>
      </c>
      <c r="B6" s="160"/>
      <c r="C6" s="131">
        <f>SUM(C7:C24)</f>
        <v>5075.13</v>
      </c>
      <c r="D6" s="132">
        <f>SUM(D7:D24)</f>
        <v>3556.13</v>
      </c>
      <c r="E6" s="133">
        <f>SUM(E7:E24)</f>
        <v>673.1300000000001</v>
      </c>
      <c r="F6" s="134">
        <f>SUM(F7:F24)</f>
        <v>2883</v>
      </c>
      <c r="G6" s="134">
        <f>SUM(G7:G24)</f>
        <v>-1519</v>
      </c>
      <c r="H6" s="135">
        <v>-0.2993</v>
      </c>
    </row>
    <row r="7" spans="1:8" s="38" customFormat="1" ht="24" customHeight="1">
      <c r="A7" s="118">
        <v>2010401</v>
      </c>
      <c r="B7" s="97" t="s">
        <v>269</v>
      </c>
      <c r="C7" s="129">
        <v>401.68</v>
      </c>
      <c r="D7" s="111">
        <f>E7+F7</f>
        <v>426.52</v>
      </c>
      <c r="E7" s="110">
        <v>426.52</v>
      </c>
      <c r="F7" s="144">
        <v>0</v>
      </c>
      <c r="G7" s="124">
        <f aca="true" t="shared" si="0" ref="G7:G24">D7-C7</f>
        <v>24.839999999999975</v>
      </c>
      <c r="H7" s="125">
        <f>G7/C7</f>
        <v>0.06184027086237795</v>
      </c>
    </row>
    <row r="8" spans="1:8" s="38" customFormat="1" ht="24" customHeight="1">
      <c r="A8" s="119">
        <v>2080501</v>
      </c>
      <c r="B8" s="97" t="s">
        <v>270</v>
      </c>
      <c r="C8" s="129">
        <v>132.51</v>
      </c>
      <c r="D8" s="111">
        <f aca="true" t="shared" si="1" ref="D8:D24">E8+F8</f>
        <v>51.24</v>
      </c>
      <c r="E8" s="110">
        <v>51.24</v>
      </c>
      <c r="F8" s="144">
        <v>0</v>
      </c>
      <c r="G8" s="124">
        <f t="shared" si="0"/>
        <v>-81.26999999999998</v>
      </c>
      <c r="H8" s="125">
        <f aca="true" t="shared" si="2" ref="H8:H24">G8/C8</f>
        <v>-0.6133122028526148</v>
      </c>
    </row>
    <row r="9" spans="1:8" s="38" customFormat="1" ht="24" customHeight="1">
      <c r="A9" s="119">
        <v>2080505</v>
      </c>
      <c r="B9" s="97" t="s">
        <v>271</v>
      </c>
      <c r="C9" s="122">
        <v>54.08</v>
      </c>
      <c r="D9" s="111">
        <f t="shared" si="1"/>
        <v>40.64</v>
      </c>
      <c r="E9" s="110">
        <v>40.64</v>
      </c>
      <c r="F9" s="144">
        <v>0</v>
      </c>
      <c r="G9" s="124">
        <f t="shared" si="0"/>
        <v>-13.439999999999998</v>
      </c>
      <c r="H9" s="125">
        <f t="shared" si="2"/>
        <v>-0.24852071005917156</v>
      </c>
    </row>
    <row r="10" spans="1:8" s="38" customFormat="1" ht="24" customHeight="1">
      <c r="A10" s="119">
        <v>2080506</v>
      </c>
      <c r="B10" s="97" t="s">
        <v>272</v>
      </c>
      <c r="C10" s="122">
        <v>29.83</v>
      </c>
      <c r="D10" s="111">
        <f t="shared" si="1"/>
        <v>20.32</v>
      </c>
      <c r="E10" s="110">
        <v>20.32</v>
      </c>
      <c r="F10" s="144">
        <v>0</v>
      </c>
      <c r="G10" s="124">
        <f t="shared" si="0"/>
        <v>-9.509999999999998</v>
      </c>
      <c r="H10" s="125">
        <f t="shared" si="2"/>
        <v>-0.3188065705665437</v>
      </c>
    </row>
    <row r="11" spans="1:8" s="38" customFormat="1" ht="24" customHeight="1">
      <c r="A11" s="119">
        <v>2101101</v>
      </c>
      <c r="B11" s="97" t="s">
        <v>273</v>
      </c>
      <c r="C11" s="122">
        <v>24.07</v>
      </c>
      <c r="D11" s="111">
        <f>E11+F11</f>
        <v>20.32</v>
      </c>
      <c r="E11" s="110">
        <v>20.32</v>
      </c>
      <c r="F11" s="144">
        <v>0</v>
      </c>
      <c r="G11" s="124">
        <f t="shared" si="0"/>
        <v>-3.75</v>
      </c>
      <c r="H11" s="125">
        <f t="shared" si="2"/>
        <v>-0.15579559617781472</v>
      </c>
    </row>
    <row r="12" spans="1:8" s="38" customFormat="1" ht="24" customHeight="1">
      <c r="A12" s="119">
        <v>2101103</v>
      </c>
      <c r="B12" s="97" t="s">
        <v>274</v>
      </c>
      <c r="C12" s="122">
        <v>30.65</v>
      </c>
      <c r="D12" s="111">
        <f t="shared" si="1"/>
        <v>29.61</v>
      </c>
      <c r="E12" s="110">
        <v>29.61</v>
      </c>
      <c r="F12" s="144">
        <v>0</v>
      </c>
      <c r="G12" s="124">
        <f t="shared" si="0"/>
        <v>-1.0399999999999991</v>
      </c>
      <c r="H12" s="125">
        <f t="shared" si="2"/>
        <v>-0.03393148450244696</v>
      </c>
    </row>
    <row r="13" spans="1:8" s="38" customFormat="1" ht="24" customHeight="1">
      <c r="A13" s="119">
        <v>2210201</v>
      </c>
      <c r="B13" s="97" t="s">
        <v>275</v>
      </c>
      <c r="C13" s="122">
        <v>42.31</v>
      </c>
      <c r="D13" s="111">
        <f t="shared" si="1"/>
        <v>35.35</v>
      </c>
      <c r="E13" s="110">
        <v>35.35</v>
      </c>
      <c r="F13" s="144">
        <v>0</v>
      </c>
      <c r="G13" s="124">
        <f t="shared" si="0"/>
        <v>-6.960000000000001</v>
      </c>
      <c r="H13" s="125">
        <f t="shared" si="2"/>
        <v>-0.16450011817537227</v>
      </c>
    </row>
    <row r="14" spans="1:8" s="38" customFormat="1" ht="24" customHeight="1">
      <c r="A14" s="119">
        <v>2210203</v>
      </c>
      <c r="B14" s="97" t="s">
        <v>276</v>
      </c>
      <c r="C14" s="122">
        <v>43.47</v>
      </c>
      <c r="D14" s="111">
        <f t="shared" si="1"/>
        <v>49.13</v>
      </c>
      <c r="E14" s="110">
        <v>49.13</v>
      </c>
      <c r="F14" s="144">
        <v>0</v>
      </c>
      <c r="G14" s="124">
        <f t="shared" si="0"/>
        <v>5.660000000000004</v>
      </c>
      <c r="H14" s="125">
        <f t="shared" si="2"/>
        <v>0.13020473890039116</v>
      </c>
    </row>
    <row r="15" spans="1:8" s="38" customFormat="1" ht="24" customHeight="1">
      <c r="A15" s="119">
        <v>2010404</v>
      </c>
      <c r="B15" s="128" t="s">
        <v>279</v>
      </c>
      <c r="C15" s="122">
        <v>120</v>
      </c>
      <c r="D15" s="111">
        <f>E15+F15</f>
        <v>100</v>
      </c>
      <c r="E15" s="110">
        <v>0</v>
      </c>
      <c r="F15" s="112">
        <v>100</v>
      </c>
      <c r="G15" s="124">
        <f t="shared" si="0"/>
        <v>-20</v>
      </c>
      <c r="H15" s="125">
        <f t="shared" si="2"/>
        <v>-0.16666666666666666</v>
      </c>
    </row>
    <row r="16" spans="1:8" s="38" customFormat="1" ht="24" customHeight="1">
      <c r="A16" s="120">
        <v>2010499</v>
      </c>
      <c r="B16" s="128" t="s">
        <v>280</v>
      </c>
      <c r="C16" s="109">
        <v>213.55</v>
      </c>
      <c r="D16" s="111">
        <f t="shared" si="1"/>
        <v>180</v>
      </c>
      <c r="E16" s="110">
        <v>0</v>
      </c>
      <c r="F16" s="126">
        <v>180</v>
      </c>
      <c r="G16" s="124">
        <f t="shared" si="0"/>
        <v>-33.55000000000001</v>
      </c>
      <c r="H16" s="125">
        <f t="shared" si="2"/>
        <v>-0.15710606415359404</v>
      </c>
    </row>
    <row r="17" spans="1:8" s="38" customFormat="1" ht="24" customHeight="1">
      <c r="A17" s="120">
        <v>2011399</v>
      </c>
      <c r="B17" s="128" t="s">
        <v>284</v>
      </c>
      <c r="C17" s="109">
        <v>30</v>
      </c>
      <c r="D17" s="111">
        <f t="shared" si="1"/>
        <v>30</v>
      </c>
      <c r="E17" s="110">
        <v>0</v>
      </c>
      <c r="F17" s="126">
        <v>30</v>
      </c>
      <c r="G17" s="124">
        <f t="shared" si="0"/>
        <v>0</v>
      </c>
      <c r="H17" s="125">
        <f>G17/C17</f>
        <v>0</v>
      </c>
    </row>
    <row r="18" spans="1:8" s="38" customFormat="1" ht="24" customHeight="1">
      <c r="A18" s="117">
        <v>2220199</v>
      </c>
      <c r="B18" s="121" t="s">
        <v>281</v>
      </c>
      <c r="C18" s="123">
        <v>23</v>
      </c>
      <c r="D18" s="111">
        <f>E18+F18</f>
        <v>20</v>
      </c>
      <c r="E18" s="110">
        <v>0</v>
      </c>
      <c r="F18" s="127">
        <v>20</v>
      </c>
      <c r="G18" s="124">
        <f t="shared" si="0"/>
        <v>-3</v>
      </c>
      <c r="H18" s="125">
        <f t="shared" si="2"/>
        <v>-0.13043478260869565</v>
      </c>
    </row>
    <row r="19" spans="1:8" s="38" customFormat="1" ht="24" customHeight="1">
      <c r="A19" s="117">
        <v>2220499</v>
      </c>
      <c r="B19" s="121" t="s">
        <v>286</v>
      </c>
      <c r="C19" s="123">
        <v>0</v>
      </c>
      <c r="D19" s="111">
        <f t="shared" si="1"/>
        <v>3</v>
      </c>
      <c r="E19" s="110">
        <v>0</v>
      </c>
      <c r="F19" s="127">
        <v>3</v>
      </c>
      <c r="G19" s="124">
        <f t="shared" si="0"/>
        <v>3</v>
      </c>
      <c r="H19" s="125"/>
    </row>
    <row r="20" spans="1:8" s="38" customFormat="1" ht="24" customHeight="1">
      <c r="A20" s="117">
        <v>2111103</v>
      </c>
      <c r="B20" s="121" t="s">
        <v>285</v>
      </c>
      <c r="C20" s="123">
        <v>73.91</v>
      </c>
      <c r="D20" s="111">
        <f t="shared" si="1"/>
        <v>175</v>
      </c>
      <c r="E20" s="110">
        <v>0</v>
      </c>
      <c r="F20" s="127">
        <v>175</v>
      </c>
      <c r="G20" s="124">
        <f t="shared" si="0"/>
        <v>101.09</v>
      </c>
      <c r="H20" s="125">
        <f t="shared" si="2"/>
        <v>1.3677445541875255</v>
      </c>
    </row>
    <row r="21" spans="1:8" s="38" customFormat="1" ht="24" customHeight="1">
      <c r="A21" s="117">
        <v>2150899</v>
      </c>
      <c r="B21" s="145" t="s">
        <v>291</v>
      </c>
      <c r="C21" s="123">
        <v>3704.67</v>
      </c>
      <c r="D21" s="111">
        <f t="shared" si="1"/>
        <v>100</v>
      </c>
      <c r="E21" s="110">
        <v>0</v>
      </c>
      <c r="F21" s="127">
        <v>100</v>
      </c>
      <c r="G21" s="124">
        <f t="shared" si="0"/>
        <v>-3604.67</v>
      </c>
      <c r="H21" s="125">
        <f t="shared" si="2"/>
        <v>-0.9730070424626215</v>
      </c>
    </row>
    <row r="22" spans="1:8" s="38" customFormat="1" ht="24" customHeight="1">
      <c r="A22" s="117">
        <v>2159904</v>
      </c>
      <c r="B22" s="121" t="s">
        <v>287</v>
      </c>
      <c r="C22" s="123">
        <v>0</v>
      </c>
      <c r="D22" s="111">
        <f>E22+F22</f>
        <v>1050</v>
      </c>
      <c r="E22" s="110">
        <v>0</v>
      </c>
      <c r="F22" s="127">
        <v>1050</v>
      </c>
      <c r="G22" s="124">
        <f t="shared" si="0"/>
        <v>1050</v>
      </c>
      <c r="H22" s="125"/>
    </row>
    <row r="23" spans="1:8" s="38" customFormat="1" ht="24" customHeight="1">
      <c r="A23" s="117">
        <v>2159906</v>
      </c>
      <c r="B23" s="121" t="s">
        <v>288</v>
      </c>
      <c r="C23" s="123">
        <v>0</v>
      </c>
      <c r="D23" s="111">
        <f t="shared" si="1"/>
        <v>1000</v>
      </c>
      <c r="E23" s="110">
        <v>0</v>
      </c>
      <c r="F23" s="127">
        <v>1000</v>
      </c>
      <c r="G23" s="124">
        <f t="shared" si="0"/>
        <v>1000</v>
      </c>
      <c r="H23" s="125"/>
    </row>
    <row r="24" spans="1:8" s="38" customFormat="1" ht="24" customHeight="1">
      <c r="A24" s="117">
        <v>2160299</v>
      </c>
      <c r="B24" s="145" t="s">
        <v>290</v>
      </c>
      <c r="C24" s="123">
        <v>151.4</v>
      </c>
      <c r="D24" s="111">
        <f t="shared" si="1"/>
        <v>225</v>
      </c>
      <c r="E24" s="110">
        <v>0</v>
      </c>
      <c r="F24" s="127">
        <v>225</v>
      </c>
      <c r="G24" s="124">
        <f t="shared" si="0"/>
        <v>73.6</v>
      </c>
      <c r="H24" s="125">
        <f t="shared" si="2"/>
        <v>0.4861294583883751</v>
      </c>
    </row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19.375" style="71" customWidth="1"/>
    <col min="2" max="2" width="31.50390625" style="71" customWidth="1"/>
    <col min="3" max="3" width="30.375" style="71" customWidth="1"/>
    <col min="4" max="4" width="6.00390625" style="71" customWidth="1"/>
    <col min="5" max="16384" width="9.00390625" style="71" customWidth="1"/>
  </cols>
  <sheetData>
    <row r="1" s="8" customFormat="1" ht="14.25">
      <c r="A1" s="8" t="s">
        <v>261</v>
      </c>
    </row>
    <row r="2" spans="1:5" s="9" customFormat="1" ht="34.5" customHeight="1">
      <c r="A2" s="146" t="s">
        <v>268</v>
      </c>
      <c r="B2" s="146"/>
      <c r="C2" s="146"/>
      <c r="D2" s="45"/>
      <c r="E2" s="45"/>
    </row>
    <row r="3" spans="1:5" s="8" customFormat="1" ht="19.5" customHeight="1">
      <c r="A3" s="69"/>
      <c r="B3" s="69"/>
      <c r="C3" s="30" t="s">
        <v>32</v>
      </c>
      <c r="D3" s="69"/>
      <c r="E3" s="69"/>
    </row>
    <row r="4" spans="1:3" ht="19.5" customHeight="1">
      <c r="A4" s="65" t="s">
        <v>233</v>
      </c>
      <c r="B4" s="65" t="s">
        <v>234</v>
      </c>
      <c r="C4" s="66" t="s">
        <v>235</v>
      </c>
    </row>
    <row r="5" spans="1:3" ht="21.75" customHeight="1">
      <c r="A5" s="161" t="s">
        <v>38</v>
      </c>
      <c r="B5" s="162"/>
      <c r="C5" s="104">
        <f>C6+C11+C21+C23+C26+C28</f>
        <v>673.1299999999999</v>
      </c>
    </row>
    <row r="6" spans="1:3" s="76" customFormat="1" ht="21.75" customHeight="1">
      <c r="A6" s="74">
        <v>501</v>
      </c>
      <c r="B6" s="75" t="s">
        <v>236</v>
      </c>
      <c r="C6" s="104">
        <f>SUM(C7:C10)</f>
        <v>516.38</v>
      </c>
    </row>
    <row r="7" spans="1:3" ht="21.75" customHeight="1">
      <c r="A7" s="73">
        <v>50101</v>
      </c>
      <c r="B7" s="68" t="s">
        <v>237</v>
      </c>
      <c r="C7" s="105">
        <v>343.06</v>
      </c>
    </row>
    <row r="8" spans="1:3" ht="21.75" customHeight="1">
      <c r="A8" s="73">
        <v>50102</v>
      </c>
      <c r="B8" s="68" t="s">
        <v>238</v>
      </c>
      <c r="C8" s="105">
        <v>113.97</v>
      </c>
    </row>
    <row r="9" spans="1:3" ht="21.75" customHeight="1">
      <c r="A9" s="73">
        <v>50103</v>
      </c>
      <c r="B9" s="68" t="s">
        <v>239</v>
      </c>
      <c r="C9" s="105">
        <v>35.35</v>
      </c>
    </row>
    <row r="10" spans="1:3" ht="21.75" customHeight="1">
      <c r="A10" s="73">
        <v>50199</v>
      </c>
      <c r="B10" s="68" t="s">
        <v>240</v>
      </c>
      <c r="C10" s="105">
        <v>24</v>
      </c>
    </row>
    <row r="11" spans="1:3" ht="21.75" customHeight="1">
      <c r="A11" s="72">
        <v>502</v>
      </c>
      <c r="B11" s="67" t="s">
        <v>241</v>
      </c>
      <c r="C11" s="104">
        <f>SUM(C12:C20)</f>
        <v>67.28999999999999</v>
      </c>
    </row>
    <row r="12" spans="1:3" ht="21.75" customHeight="1">
      <c r="A12" s="73">
        <v>50201</v>
      </c>
      <c r="B12" s="68" t="s">
        <v>242</v>
      </c>
      <c r="C12" s="105">
        <v>53.44</v>
      </c>
    </row>
    <row r="13" spans="1:3" ht="21.75" customHeight="1">
      <c r="A13" s="73">
        <v>50202</v>
      </c>
      <c r="B13" s="68" t="s">
        <v>243</v>
      </c>
      <c r="C13" s="105">
        <v>0</v>
      </c>
    </row>
    <row r="14" spans="1:3" ht="21.75" customHeight="1">
      <c r="A14" s="73">
        <v>50203</v>
      </c>
      <c r="B14" s="68" t="s">
        <v>244</v>
      </c>
      <c r="C14" s="105">
        <v>0</v>
      </c>
    </row>
    <row r="15" spans="1:3" ht="21.75" customHeight="1">
      <c r="A15" s="73">
        <v>50204</v>
      </c>
      <c r="B15" s="68" t="s">
        <v>245</v>
      </c>
      <c r="C15" s="105">
        <v>0</v>
      </c>
    </row>
    <row r="16" spans="1:3" ht="21.75" customHeight="1">
      <c r="A16" s="73">
        <v>50205</v>
      </c>
      <c r="B16" s="68" t="s">
        <v>246</v>
      </c>
      <c r="C16" s="105">
        <v>5</v>
      </c>
    </row>
    <row r="17" spans="1:3" ht="21.75" customHeight="1">
      <c r="A17" s="73">
        <v>50206</v>
      </c>
      <c r="B17" s="68" t="s">
        <v>247</v>
      </c>
      <c r="C17" s="105">
        <v>3</v>
      </c>
    </row>
    <row r="18" spans="1:3" ht="21.75" customHeight="1">
      <c r="A18" s="73">
        <v>50208</v>
      </c>
      <c r="B18" s="68" t="s">
        <v>248</v>
      </c>
      <c r="C18" s="105">
        <v>0</v>
      </c>
    </row>
    <row r="19" spans="1:3" ht="21.75" customHeight="1">
      <c r="A19" s="73">
        <v>50209</v>
      </c>
      <c r="B19" s="68" t="s">
        <v>249</v>
      </c>
      <c r="C19" s="105">
        <v>1</v>
      </c>
    </row>
    <row r="20" spans="1:3" ht="21.75" customHeight="1">
      <c r="A20" s="73">
        <v>50299</v>
      </c>
      <c r="B20" s="68" t="s">
        <v>250</v>
      </c>
      <c r="C20" s="105">
        <v>4.85</v>
      </c>
    </row>
    <row r="21" spans="1:3" ht="21.75" customHeight="1">
      <c r="A21" s="72">
        <v>503</v>
      </c>
      <c r="B21" s="67" t="s">
        <v>251</v>
      </c>
      <c r="C21" s="104">
        <f>SUM(C22)</f>
        <v>1.4</v>
      </c>
    </row>
    <row r="22" spans="1:3" ht="21.75" customHeight="1">
      <c r="A22" s="73">
        <v>50306</v>
      </c>
      <c r="B22" s="68" t="s">
        <v>267</v>
      </c>
      <c r="C22" s="105">
        <v>1.4</v>
      </c>
    </row>
    <row r="23" spans="1:3" ht="21.75" customHeight="1">
      <c r="A23" s="72">
        <v>505</v>
      </c>
      <c r="B23" s="67" t="s">
        <v>252</v>
      </c>
      <c r="C23" s="104">
        <f>SUM(C24:C25)</f>
        <v>0</v>
      </c>
    </row>
    <row r="24" spans="1:3" ht="21.75" customHeight="1">
      <c r="A24" s="73">
        <v>50501</v>
      </c>
      <c r="B24" s="68" t="s">
        <v>253</v>
      </c>
      <c r="C24" s="105">
        <v>0</v>
      </c>
    </row>
    <row r="25" spans="1:3" ht="21.75" customHeight="1">
      <c r="A25" s="73">
        <v>50502</v>
      </c>
      <c r="B25" s="68" t="s">
        <v>254</v>
      </c>
      <c r="C25" s="105">
        <v>0</v>
      </c>
    </row>
    <row r="26" spans="1:3" ht="21.75" customHeight="1">
      <c r="A26" s="72">
        <v>506</v>
      </c>
      <c r="B26" s="67" t="s">
        <v>255</v>
      </c>
      <c r="C26" s="104">
        <f>SUM(C27)</f>
        <v>0</v>
      </c>
    </row>
    <row r="27" spans="1:3" ht="21.75" customHeight="1">
      <c r="A27" s="73">
        <v>50601</v>
      </c>
      <c r="B27" s="68" t="s">
        <v>256</v>
      </c>
      <c r="C27" s="105">
        <v>0</v>
      </c>
    </row>
    <row r="28" spans="1:3" ht="21.75" customHeight="1">
      <c r="A28" s="72">
        <v>509</v>
      </c>
      <c r="B28" s="67" t="s">
        <v>257</v>
      </c>
      <c r="C28" s="104">
        <f>SUM(C29:C31)</f>
        <v>88.06</v>
      </c>
    </row>
    <row r="29" spans="1:3" ht="21.75" customHeight="1">
      <c r="A29" s="73">
        <v>50901</v>
      </c>
      <c r="B29" s="68" t="s">
        <v>258</v>
      </c>
      <c r="C29" s="105">
        <v>10.79</v>
      </c>
    </row>
    <row r="30" spans="1:3" ht="21.75" customHeight="1">
      <c r="A30" s="73">
        <v>50905</v>
      </c>
      <c r="B30" s="68" t="s">
        <v>259</v>
      </c>
      <c r="C30" s="105">
        <v>77.27</v>
      </c>
    </row>
    <row r="31" spans="1:3" ht="21.75" customHeight="1">
      <c r="A31" s="73">
        <v>50999</v>
      </c>
      <c r="B31" s="68" t="s">
        <v>260</v>
      </c>
      <c r="C31" s="105">
        <v>0</v>
      </c>
    </row>
  </sheetData>
  <sheetProtection/>
  <mergeCells count="2">
    <mergeCell ref="A5:B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62" sqref="E62"/>
    </sheetView>
  </sheetViews>
  <sheetFormatPr defaultColWidth="9.00390625" defaultRowHeight="14.25"/>
  <cols>
    <col min="1" max="1" width="9.00390625" style="8" customWidth="1"/>
    <col min="2" max="2" width="31.00390625" style="8" customWidth="1"/>
    <col min="3" max="3" width="13.00390625" style="8" customWidth="1"/>
    <col min="4" max="5" width="22.75390625" style="8" customWidth="1"/>
    <col min="6" max="16384" width="9.00390625" style="8" customWidth="1"/>
  </cols>
  <sheetData>
    <row r="1" ht="14.25">
      <c r="A1" s="8" t="s">
        <v>102</v>
      </c>
    </row>
    <row r="2" spans="1:5" s="9" customFormat="1" ht="34.5" customHeight="1">
      <c r="A2" s="146" t="s">
        <v>266</v>
      </c>
      <c r="B2" s="146"/>
      <c r="C2" s="146"/>
      <c r="D2" s="146"/>
      <c r="E2" s="146"/>
    </row>
    <row r="3" ht="19.5" customHeight="1">
      <c r="E3" s="8" t="s">
        <v>32</v>
      </c>
    </row>
    <row r="4" spans="1:5" ht="14.25">
      <c r="A4" s="163" t="s">
        <v>0</v>
      </c>
      <c r="B4" s="163"/>
      <c r="C4" s="163" t="s">
        <v>44</v>
      </c>
      <c r="D4" s="163"/>
      <c r="E4" s="163"/>
    </row>
    <row r="5" spans="1:5" ht="14.25">
      <c r="A5" s="42" t="s">
        <v>35</v>
      </c>
      <c r="B5" s="42" t="s">
        <v>36</v>
      </c>
      <c r="C5" s="42" t="s">
        <v>38</v>
      </c>
      <c r="D5" s="42" t="s">
        <v>45</v>
      </c>
      <c r="E5" s="42" t="s">
        <v>46</v>
      </c>
    </row>
    <row r="6" spans="1:5" ht="14.25">
      <c r="A6" s="163" t="s">
        <v>1</v>
      </c>
      <c r="B6" s="163"/>
      <c r="C6" s="107">
        <f>C7+C21+C49+C62</f>
        <v>673.1299999999998</v>
      </c>
      <c r="D6" s="107">
        <f>D7+D21+D49+D62</f>
        <v>604.4399999999998</v>
      </c>
      <c r="E6" s="107">
        <f>E7+E21+E49+E62</f>
        <v>68.69</v>
      </c>
    </row>
    <row r="7" spans="1:5" s="79" customFormat="1" ht="14.25">
      <c r="A7" s="77">
        <v>301</v>
      </c>
      <c r="B7" s="78" t="s">
        <v>47</v>
      </c>
      <c r="C7" s="107">
        <f>SUM(C8:C20)</f>
        <v>516.3699999999999</v>
      </c>
      <c r="D7" s="107">
        <f>SUM(D8:D20)</f>
        <v>516.3699999999999</v>
      </c>
      <c r="E7" s="107">
        <f>SUM(E8:E20)</f>
        <v>0</v>
      </c>
    </row>
    <row r="8" spans="1:5" ht="14.25">
      <c r="A8" s="43">
        <v>30101</v>
      </c>
      <c r="B8" s="44" t="s">
        <v>48</v>
      </c>
      <c r="C8" s="108">
        <f>D8+E8</f>
        <v>138.74</v>
      </c>
      <c r="D8" s="109">
        <v>138.74</v>
      </c>
      <c r="E8" s="108">
        <v>0</v>
      </c>
    </row>
    <row r="9" spans="1:5" ht="14.25">
      <c r="A9" s="43">
        <v>30102</v>
      </c>
      <c r="B9" s="44" t="s">
        <v>49</v>
      </c>
      <c r="C9" s="108">
        <f aca="true" t="shared" si="0" ref="C9:C20">D9+E9</f>
        <v>145.15</v>
      </c>
      <c r="D9" s="109">
        <v>145.15</v>
      </c>
      <c r="E9" s="108">
        <v>0</v>
      </c>
    </row>
    <row r="10" spans="1:5" ht="14.25">
      <c r="A10" s="43">
        <v>30103</v>
      </c>
      <c r="B10" s="44" t="s">
        <v>50</v>
      </c>
      <c r="C10" s="108">
        <f t="shared" si="0"/>
        <v>59.16</v>
      </c>
      <c r="D10" s="109">
        <v>59.16</v>
      </c>
      <c r="E10" s="108">
        <v>0</v>
      </c>
    </row>
    <row r="11" spans="1:5" ht="14.25">
      <c r="A11" s="43">
        <v>30106</v>
      </c>
      <c r="B11" s="44" t="s">
        <v>51</v>
      </c>
      <c r="C11" s="108">
        <f t="shared" si="0"/>
        <v>0</v>
      </c>
      <c r="D11" s="109">
        <v>0</v>
      </c>
      <c r="E11" s="108">
        <v>0</v>
      </c>
    </row>
    <row r="12" spans="1:5" ht="14.25">
      <c r="A12" s="43">
        <v>30107</v>
      </c>
      <c r="B12" s="44" t="s">
        <v>52</v>
      </c>
      <c r="C12" s="108">
        <f t="shared" si="0"/>
        <v>0</v>
      </c>
      <c r="D12" s="109">
        <v>0</v>
      </c>
      <c r="E12" s="108">
        <v>0</v>
      </c>
    </row>
    <row r="13" spans="1:5" ht="14.25">
      <c r="A13" s="43">
        <v>30108</v>
      </c>
      <c r="B13" s="44" t="s">
        <v>209</v>
      </c>
      <c r="C13" s="108">
        <f t="shared" si="0"/>
        <v>40.64</v>
      </c>
      <c r="D13" s="109">
        <v>40.64</v>
      </c>
      <c r="E13" s="108">
        <v>0</v>
      </c>
    </row>
    <row r="14" spans="1:5" ht="14.25">
      <c r="A14" s="43">
        <v>30109</v>
      </c>
      <c r="B14" s="44" t="s">
        <v>210</v>
      </c>
      <c r="C14" s="108">
        <f t="shared" si="0"/>
        <v>20.32</v>
      </c>
      <c r="D14" s="109">
        <v>20.32</v>
      </c>
      <c r="E14" s="108">
        <v>0</v>
      </c>
    </row>
    <row r="15" spans="1:5" ht="14.25">
      <c r="A15" s="43">
        <v>30110</v>
      </c>
      <c r="B15" s="44" t="s">
        <v>211</v>
      </c>
      <c r="C15" s="108">
        <f t="shared" si="0"/>
        <v>20.32</v>
      </c>
      <c r="D15" s="109">
        <v>20.32</v>
      </c>
      <c r="E15" s="108">
        <v>0</v>
      </c>
    </row>
    <row r="16" spans="1:5" ht="14.25">
      <c r="A16" s="43">
        <v>30111</v>
      </c>
      <c r="B16" s="44" t="s">
        <v>212</v>
      </c>
      <c r="C16" s="108">
        <f t="shared" si="0"/>
        <v>29.61</v>
      </c>
      <c r="D16" s="109">
        <v>29.61</v>
      </c>
      <c r="E16" s="108">
        <v>0</v>
      </c>
    </row>
    <row r="17" spans="1:5" ht="14.25">
      <c r="A17" s="43">
        <v>30112</v>
      </c>
      <c r="B17" s="44" t="s">
        <v>213</v>
      </c>
      <c r="C17" s="108">
        <f t="shared" si="0"/>
        <v>3.08</v>
      </c>
      <c r="D17" s="109">
        <v>3.08</v>
      </c>
      <c r="E17" s="108">
        <v>0</v>
      </c>
    </row>
    <row r="18" spans="1:5" ht="14.25">
      <c r="A18" s="43">
        <v>30113</v>
      </c>
      <c r="B18" s="44" t="s">
        <v>92</v>
      </c>
      <c r="C18" s="108">
        <f t="shared" si="0"/>
        <v>35.35</v>
      </c>
      <c r="D18" s="109">
        <v>35.35</v>
      </c>
      <c r="E18" s="108">
        <v>0</v>
      </c>
    </row>
    <row r="19" spans="1:5" ht="14.25">
      <c r="A19" s="43">
        <v>30114</v>
      </c>
      <c r="B19" s="44" t="s">
        <v>89</v>
      </c>
      <c r="C19" s="108">
        <f t="shared" si="0"/>
        <v>0</v>
      </c>
      <c r="D19" s="108">
        <v>0</v>
      </c>
      <c r="E19" s="108">
        <v>0</v>
      </c>
    </row>
    <row r="20" spans="1:5" ht="14.25">
      <c r="A20" s="43">
        <v>30199</v>
      </c>
      <c r="B20" s="44" t="s">
        <v>53</v>
      </c>
      <c r="C20" s="108">
        <f t="shared" si="0"/>
        <v>24</v>
      </c>
      <c r="D20" s="108">
        <v>24</v>
      </c>
      <c r="E20" s="108">
        <v>0</v>
      </c>
    </row>
    <row r="21" spans="1:5" s="79" customFormat="1" ht="14.25">
      <c r="A21" s="77">
        <v>302</v>
      </c>
      <c r="B21" s="78" t="s">
        <v>54</v>
      </c>
      <c r="C21" s="107">
        <f>SUM(C22:C48)</f>
        <v>67.28999999999999</v>
      </c>
      <c r="D21" s="107">
        <f>SUM(D22:D48)</f>
        <v>0</v>
      </c>
      <c r="E21" s="107">
        <f>SUM(E22:E48)</f>
        <v>67.28999999999999</v>
      </c>
    </row>
    <row r="22" spans="1:5" ht="14.25">
      <c r="A22" s="43">
        <v>30201</v>
      </c>
      <c r="B22" s="44" t="s">
        <v>55</v>
      </c>
      <c r="C22" s="108">
        <f>D22+E22</f>
        <v>9</v>
      </c>
      <c r="D22" s="108">
        <v>0</v>
      </c>
      <c r="E22" s="109">
        <v>9</v>
      </c>
    </row>
    <row r="23" spans="1:5" ht="14.25">
      <c r="A23" s="43">
        <v>30202</v>
      </c>
      <c r="B23" s="44" t="s">
        <v>56</v>
      </c>
      <c r="C23" s="108">
        <f aca="true" t="shared" si="1" ref="C23:C48">D23+E23</f>
        <v>2</v>
      </c>
      <c r="D23" s="108">
        <v>0</v>
      </c>
      <c r="E23" s="109">
        <v>2</v>
      </c>
    </row>
    <row r="24" spans="1:5" ht="14.25">
      <c r="A24" s="43">
        <v>30203</v>
      </c>
      <c r="B24" s="44" t="s">
        <v>57</v>
      </c>
      <c r="C24" s="108">
        <f t="shared" si="1"/>
        <v>0</v>
      </c>
      <c r="D24" s="108">
        <v>0</v>
      </c>
      <c r="E24" s="109">
        <v>0</v>
      </c>
    </row>
    <row r="25" spans="1:5" ht="14.25">
      <c r="A25" s="43">
        <v>30204</v>
      </c>
      <c r="B25" s="44" t="s">
        <v>58</v>
      </c>
      <c r="C25" s="108">
        <f t="shared" si="1"/>
        <v>0</v>
      </c>
      <c r="D25" s="108">
        <v>0</v>
      </c>
      <c r="E25" s="109">
        <v>0</v>
      </c>
    </row>
    <row r="26" spans="1:5" ht="14.25">
      <c r="A26" s="43">
        <v>30205</v>
      </c>
      <c r="B26" s="44" t="s">
        <v>59</v>
      </c>
      <c r="C26" s="108">
        <f t="shared" si="1"/>
        <v>1</v>
      </c>
      <c r="D26" s="108">
        <v>0</v>
      </c>
      <c r="E26" s="109">
        <v>1</v>
      </c>
    </row>
    <row r="27" spans="1:5" ht="14.25">
      <c r="A27" s="43">
        <v>30206</v>
      </c>
      <c r="B27" s="44" t="s">
        <v>60</v>
      </c>
      <c r="C27" s="108">
        <f t="shared" si="1"/>
        <v>4</v>
      </c>
      <c r="D27" s="108">
        <v>0</v>
      </c>
      <c r="E27" s="109">
        <v>4</v>
      </c>
    </row>
    <row r="28" spans="1:5" ht="14.25">
      <c r="A28" s="43">
        <v>30207</v>
      </c>
      <c r="B28" s="44" t="s">
        <v>61</v>
      </c>
      <c r="C28" s="108">
        <f t="shared" si="1"/>
        <v>1</v>
      </c>
      <c r="D28" s="108">
        <v>0</v>
      </c>
      <c r="E28" s="109">
        <v>1</v>
      </c>
    </row>
    <row r="29" spans="1:5" ht="14.25">
      <c r="A29" s="43">
        <v>30208</v>
      </c>
      <c r="B29" s="44" t="s">
        <v>62</v>
      </c>
      <c r="C29" s="108">
        <f t="shared" si="1"/>
        <v>11</v>
      </c>
      <c r="D29" s="108">
        <v>0</v>
      </c>
      <c r="E29" s="109">
        <v>11</v>
      </c>
    </row>
    <row r="30" spans="1:5" ht="14.25">
      <c r="A30" s="43">
        <v>30209</v>
      </c>
      <c r="B30" s="44" t="s">
        <v>63</v>
      </c>
      <c r="C30" s="108">
        <f t="shared" si="1"/>
        <v>0</v>
      </c>
      <c r="D30" s="108">
        <v>0</v>
      </c>
      <c r="E30" s="109">
        <v>0</v>
      </c>
    </row>
    <row r="31" spans="1:5" ht="14.25">
      <c r="A31" s="43">
        <v>30211</v>
      </c>
      <c r="B31" s="44" t="s">
        <v>64</v>
      </c>
      <c r="C31" s="108">
        <f t="shared" si="1"/>
        <v>6</v>
      </c>
      <c r="D31" s="108">
        <v>0</v>
      </c>
      <c r="E31" s="109">
        <v>6</v>
      </c>
    </row>
    <row r="32" spans="1:5" ht="14.25">
      <c r="A32" s="43">
        <v>30212</v>
      </c>
      <c r="B32" s="44" t="s">
        <v>65</v>
      </c>
      <c r="C32" s="108">
        <f t="shared" si="1"/>
        <v>0</v>
      </c>
      <c r="D32" s="108">
        <v>0</v>
      </c>
      <c r="E32" s="109">
        <v>0</v>
      </c>
    </row>
    <row r="33" spans="1:5" ht="14.25">
      <c r="A33" s="43">
        <v>30213</v>
      </c>
      <c r="B33" s="44" t="s">
        <v>66</v>
      </c>
      <c r="C33" s="108">
        <f t="shared" si="1"/>
        <v>1</v>
      </c>
      <c r="D33" s="108">
        <v>0</v>
      </c>
      <c r="E33" s="109">
        <v>1</v>
      </c>
    </row>
    <row r="34" spans="1:5" ht="14.25">
      <c r="A34" s="43">
        <v>30214</v>
      </c>
      <c r="B34" s="44" t="s">
        <v>67</v>
      </c>
      <c r="C34" s="108">
        <f t="shared" si="1"/>
        <v>0</v>
      </c>
      <c r="D34" s="108">
        <v>0</v>
      </c>
      <c r="E34" s="108">
        <v>0</v>
      </c>
    </row>
    <row r="35" spans="1:5" ht="14.25">
      <c r="A35" s="43">
        <v>30215</v>
      </c>
      <c r="B35" s="44" t="s">
        <v>68</v>
      </c>
      <c r="C35" s="108">
        <f t="shared" si="1"/>
        <v>0</v>
      </c>
      <c r="D35" s="108">
        <v>0</v>
      </c>
      <c r="E35" s="108">
        <v>0</v>
      </c>
    </row>
    <row r="36" spans="1:5" ht="14.25">
      <c r="A36" s="43">
        <v>30216</v>
      </c>
      <c r="B36" s="44" t="s">
        <v>69</v>
      </c>
      <c r="C36" s="108">
        <f t="shared" si="1"/>
        <v>0</v>
      </c>
      <c r="D36" s="108">
        <v>0</v>
      </c>
      <c r="E36" s="108">
        <v>0</v>
      </c>
    </row>
    <row r="37" spans="1:5" ht="14.25">
      <c r="A37" s="43">
        <v>30217</v>
      </c>
      <c r="B37" s="44" t="s">
        <v>70</v>
      </c>
      <c r="C37" s="108">
        <f t="shared" si="1"/>
        <v>3</v>
      </c>
      <c r="D37" s="108">
        <v>0</v>
      </c>
      <c r="E37" s="108">
        <v>3</v>
      </c>
    </row>
    <row r="38" spans="1:5" ht="14.25">
      <c r="A38" s="43">
        <v>30218</v>
      </c>
      <c r="B38" s="44" t="s">
        <v>71</v>
      </c>
      <c r="C38" s="108">
        <f t="shared" si="1"/>
        <v>0</v>
      </c>
      <c r="D38" s="108">
        <v>0</v>
      </c>
      <c r="E38" s="108">
        <v>0</v>
      </c>
    </row>
    <row r="39" spans="1:5" ht="14.25">
      <c r="A39" s="43">
        <v>30224</v>
      </c>
      <c r="B39" s="44" t="s">
        <v>72</v>
      </c>
      <c r="C39" s="108">
        <f t="shared" si="1"/>
        <v>0</v>
      </c>
      <c r="D39" s="108">
        <v>0</v>
      </c>
      <c r="E39" s="108">
        <v>0</v>
      </c>
    </row>
    <row r="40" spans="1:5" ht="14.25">
      <c r="A40" s="43">
        <v>30225</v>
      </c>
      <c r="B40" s="44" t="s">
        <v>73</v>
      </c>
      <c r="C40" s="108">
        <f t="shared" si="1"/>
        <v>0</v>
      </c>
      <c r="D40" s="108">
        <v>0</v>
      </c>
      <c r="E40" s="108">
        <v>0</v>
      </c>
    </row>
    <row r="41" spans="1:5" ht="14.25">
      <c r="A41" s="43">
        <v>30226</v>
      </c>
      <c r="B41" s="44" t="s">
        <v>74</v>
      </c>
      <c r="C41" s="108">
        <f t="shared" si="1"/>
        <v>5</v>
      </c>
      <c r="D41" s="108">
        <v>0</v>
      </c>
      <c r="E41" s="108">
        <v>5</v>
      </c>
    </row>
    <row r="42" spans="1:5" ht="14.25">
      <c r="A42" s="43">
        <v>30227</v>
      </c>
      <c r="B42" s="44" t="s">
        <v>75</v>
      </c>
      <c r="C42" s="108">
        <f t="shared" si="1"/>
        <v>0</v>
      </c>
      <c r="D42" s="108">
        <v>0</v>
      </c>
      <c r="E42" s="108">
        <v>0</v>
      </c>
    </row>
    <row r="43" spans="1:5" ht="14.25">
      <c r="A43" s="43">
        <v>30228</v>
      </c>
      <c r="B43" s="44" t="s">
        <v>76</v>
      </c>
      <c r="C43" s="108">
        <f t="shared" si="1"/>
        <v>0</v>
      </c>
      <c r="D43" s="108">
        <v>0</v>
      </c>
      <c r="E43" s="108">
        <v>0</v>
      </c>
    </row>
    <row r="44" spans="1:5" ht="14.25">
      <c r="A44" s="43">
        <v>30229</v>
      </c>
      <c r="B44" s="44" t="s">
        <v>77</v>
      </c>
      <c r="C44" s="108">
        <f t="shared" si="1"/>
        <v>0</v>
      </c>
      <c r="D44" s="108">
        <v>0</v>
      </c>
      <c r="E44" s="108">
        <v>0</v>
      </c>
    </row>
    <row r="45" spans="1:5" ht="14.25">
      <c r="A45" s="43">
        <v>30231</v>
      </c>
      <c r="B45" s="44" t="s">
        <v>78</v>
      </c>
      <c r="C45" s="108">
        <f t="shared" si="1"/>
        <v>0</v>
      </c>
      <c r="D45" s="108">
        <v>0</v>
      </c>
      <c r="E45" s="108">
        <v>0</v>
      </c>
    </row>
    <row r="46" spans="1:5" ht="14.25">
      <c r="A46" s="43">
        <v>30239</v>
      </c>
      <c r="B46" s="44" t="s">
        <v>79</v>
      </c>
      <c r="C46" s="108">
        <f t="shared" si="1"/>
        <v>19.44</v>
      </c>
      <c r="D46" s="108">
        <v>0</v>
      </c>
      <c r="E46" s="108">
        <v>19.44</v>
      </c>
    </row>
    <row r="47" spans="1:5" ht="14.25">
      <c r="A47" s="43">
        <v>30240</v>
      </c>
      <c r="B47" s="44" t="s">
        <v>80</v>
      </c>
      <c r="C47" s="108">
        <f t="shared" si="1"/>
        <v>0</v>
      </c>
      <c r="D47" s="108">
        <v>0</v>
      </c>
      <c r="E47" s="108">
        <v>0</v>
      </c>
    </row>
    <row r="48" spans="1:5" ht="14.25">
      <c r="A48" s="43">
        <v>30299</v>
      </c>
      <c r="B48" s="44" t="s">
        <v>81</v>
      </c>
      <c r="C48" s="108">
        <f t="shared" si="1"/>
        <v>4.85</v>
      </c>
      <c r="D48" s="108">
        <v>0</v>
      </c>
      <c r="E48" s="108">
        <v>4.85</v>
      </c>
    </row>
    <row r="49" spans="1:5" s="79" customFormat="1" ht="14.25">
      <c r="A49" s="77">
        <v>303</v>
      </c>
      <c r="B49" s="78" t="s">
        <v>82</v>
      </c>
      <c r="C49" s="107">
        <f>SUM(C50:C61)</f>
        <v>88.07</v>
      </c>
      <c r="D49" s="107">
        <f>SUM(D50:D61)</f>
        <v>88.07</v>
      </c>
      <c r="E49" s="107">
        <f>SUM(E50:E61)</f>
        <v>0</v>
      </c>
    </row>
    <row r="50" spans="1:5" ht="14.25">
      <c r="A50" s="43">
        <v>30301</v>
      </c>
      <c r="B50" s="44" t="s">
        <v>83</v>
      </c>
      <c r="C50" s="108">
        <f>D50+E50</f>
        <v>14.08</v>
      </c>
      <c r="D50" s="108">
        <v>14.08</v>
      </c>
      <c r="E50" s="108">
        <v>0</v>
      </c>
    </row>
    <row r="51" spans="1:5" ht="14.25">
      <c r="A51" s="43">
        <v>30302</v>
      </c>
      <c r="B51" s="44" t="s">
        <v>84</v>
      </c>
      <c r="C51" s="108">
        <f aca="true" t="shared" si="2" ref="C51:D61">D51+E51</f>
        <v>63.2</v>
      </c>
      <c r="D51" s="108">
        <v>63.2</v>
      </c>
      <c r="E51" s="108">
        <v>0</v>
      </c>
    </row>
    <row r="52" spans="1:5" ht="14.25">
      <c r="A52" s="43">
        <v>30303</v>
      </c>
      <c r="B52" s="44" t="s">
        <v>85</v>
      </c>
      <c r="C52" s="108">
        <f t="shared" si="2"/>
        <v>0</v>
      </c>
      <c r="D52" s="108">
        <f t="shared" si="2"/>
        <v>0</v>
      </c>
      <c r="E52" s="108">
        <v>0</v>
      </c>
    </row>
    <row r="53" spans="1:5" ht="14.25">
      <c r="A53" s="43">
        <v>30304</v>
      </c>
      <c r="B53" s="44" t="s">
        <v>86</v>
      </c>
      <c r="C53" s="108">
        <f t="shared" si="2"/>
        <v>0</v>
      </c>
      <c r="D53" s="108">
        <f t="shared" si="2"/>
        <v>0</v>
      </c>
      <c r="E53" s="108">
        <v>0</v>
      </c>
    </row>
    <row r="54" spans="1:5" ht="14.25">
      <c r="A54" s="43">
        <v>30305</v>
      </c>
      <c r="B54" s="44" t="s">
        <v>87</v>
      </c>
      <c r="C54" s="108">
        <f t="shared" si="2"/>
        <v>10.79</v>
      </c>
      <c r="D54" s="108">
        <v>10.79</v>
      </c>
      <c r="E54" s="108">
        <v>0</v>
      </c>
    </row>
    <row r="55" spans="1:5" ht="14.25">
      <c r="A55" s="43">
        <v>30306</v>
      </c>
      <c r="B55" s="44" t="s">
        <v>88</v>
      </c>
      <c r="C55" s="108">
        <f t="shared" si="2"/>
        <v>0</v>
      </c>
      <c r="D55" s="108">
        <v>0</v>
      </c>
      <c r="E55" s="108">
        <v>0</v>
      </c>
    </row>
    <row r="56" spans="1:5" ht="14.25">
      <c r="A56" s="43">
        <v>30307</v>
      </c>
      <c r="B56" s="44" t="s">
        <v>214</v>
      </c>
      <c r="C56" s="108">
        <f t="shared" si="2"/>
        <v>0</v>
      </c>
      <c r="D56" s="108">
        <v>0</v>
      </c>
      <c r="E56" s="108">
        <v>0</v>
      </c>
    </row>
    <row r="57" spans="1:5" ht="14.25">
      <c r="A57" s="43">
        <v>30308</v>
      </c>
      <c r="B57" s="44" t="s">
        <v>90</v>
      </c>
      <c r="C57" s="108">
        <f t="shared" si="2"/>
        <v>0</v>
      </c>
      <c r="D57" s="108">
        <v>0</v>
      </c>
      <c r="E57" s="108">
        <v>0</v>
      </c>
    </row>
    <row r="58" spans="1:5" ht="14.25">
      <c r="A58" s="43">
        <v>30309</v>
      </c>
      <c r="B58" s="44" t="s">
        <v>91</v>
      </c>
      <c r="C58" s="108">
        <f t="shared" si="2"/>
        <v>0</v>
      </c>
      <c r="D58" s="108">
        <v>0</v>
      </c>
      <c r="E58" s="108">
        <v>0</v>
      </c>
    </row>
    <row r="59" spans="1:5" ht="14.25">
      <c r="A59" s="43">
        <v>30310</v>
      </c>
      <c r="B59" s="44" t="s">
        <v>215</v>
      </c>
      <c r="C59" s="108">
        <f t="shared" si="2"/>
        <v>0</v>
      </c>
      <c r="D59" s="108">
        <v>0</v>
      </c>
      <c r="E59" s="108">
        <v>0</v>
      </c>
    </row>
    <row r="60" spans="1:5" ht="14.25">
      <c r="A60" s="43">
        <v>30311</v>
      </c>
      <c r="B60" s="80" t="s">
        <v>230</v>
      </c>
      <c r="C60" s="108">
        <f t="shared" si="2"/>
        <v>0</v>
      </c>
      <c r="D60" s="108">
        <v>0</v>
      </c>
      <c r="E60" s="108">
        <v>0</v>
      </c>
    </row>
    <row r="61" spans="1:5" ht="14.25">
      <c r="A61" s="43">
        <v>30399</v>
      </c>
      <c r="B61" s="44" t="s">
        <v>93</v>
      </c>
      <c r="C61" s="108">
        <f t="shared" si="2"/>
        <v>0</v>
      </c>
      <c r="D61" s="108">
        <v>0</v>
      </c>
      <c r="E61" s="108">
        <v>0</v>
      </c>
    </row>
    <row r="62" spans="1:5" s="79" customFormat="1" ht="14.25">
      <c r="A62" s="77">
        <v>310</v>
      </c>
      <c r="B62" s="78" t="s">
        <v>216</v>
      </c>
      <c r="C62" s="107">
        <f>SUM(C63:C66)</f>
        <v>1.4</v>
      </c>
      <c r="D62" s="107">
        <f>SUM(D63:D66)</f>
        <v>0</v>
      </c>
      <c r="E62" s="107">
        <f>SUM(E63:E66)</f>
        <v>1.4</v>
      </c>
    </row>
    <row r="63" spans="1:5" ht="14.25">
      <c r="A63" s="43">
        <v>31002</v>
      </c>
      <c r="B63" s="44" t="s">
        <v>94</v>
      </c>
      <c r="C63" s="108">
        <f>D63+E63</f>
        <v>1.4</v>
      </c>
      <c r="D63" s="108">
        <v>0</v>
      </c>
      <c r="E63" s="108">
        <v>1.4</v>
      </c>
    </row>
    <row r="64" spans="1:5" ht="14.25">
      <c r="A64" s="43">
        <v>31003</v>
      </c>
      <c r="B64" s="44" t="s">
        <v>95</v>
      </c>
      <c r="C64" s="108">
        <f>D64+E64</f>
        <v>0</v>
      </c>
      <c r="D64" s="108">
        <v>0</v>
      </c>
      <c r="E64" s="108">
        <v>0</v>
      </c>
    </row>
    <row r="65" spans="1:5" ht="14.25">
      <c r="A65" s="43">
        <v>31007</v>
      </c>
      <c r="B65" s="44" t="s">
        <v>96</v>
      </c>
      <c r="C65" s="108">
        <f>D65+E65</f>
        <v>0</v>
      </c>
      <c r="D65" s="108">
        <v>0</v>
      </c>
      <c r="E65" s="108">
        <v>0</v>
      </c>
    </row>
    <row r="66" spans="1:5" ht="14.25">
      <c r="A66" s="43">
        <v>31099</v>
      </c>
      <c r="B66" s="44" t="s">
        <v>97</v>
      </c>
      <c r="C66" s="108">
        <f>D66+E66</f>
        <v>0</v>
      </c>
      <c r="D66" s="108">
        <v>0</v>
      </c>
      <c r="E66" s="108">
        <v>0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A8" sqref="A8:R8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262</v>
      </c>
    </row>
    <row r="2" spans="1:18" s="7" customFormat="1" ht="30.75" customHeight="1">
      <c r="A2" s="164" t="s">
        <v>218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ht="20.25" customHeight="1"/>
    <row r="4" spans="1:18" s="5" customFormat="1" ht="24.75" customHeight="1">
      <c r="A4" s="165" t="s">
        <v>223</v>
      </c>
      <c r="B4" s="165"/>
      <c r="C4" s="165"/>
      <c r="D4" s="165"/>
      <c r="E4" s="165"/>
      <c r="F4" s="165"/>
      <c r="G4" s="165" t="s">
        <v>224</v>
      </c>
      <c r="H4" s="165"/>
      <c r="I4" s="165"/>
      <c r="J4" s="165"/>
      <c r="K4" s="165"/>
      <c r="L4" s="165"/>
      <c r="M4" s="165" t="s">
        <v>225</v>
      </c>
      <c r="N4" s="165"/>
      <c r="O4" s="165"/>
      <c r="P4" s="165"/>
      <c r="Q4" s="165"/>
      <c r="R4" s="165"/>
    </row>
    <row r="5" spans="1:18" s="5" customFormat="1" ht="24.75" customHeight="1">
      <c r="A5" s="165" t="s">
        <v>38</v>
      </c>
      <c r="B5" s="165" t="s">
        <v>98</v>
      </c>
      <c r="C5" s="165" t="s">
        <v>99</v>
      </c>
      <c r="D5" s="165"/>
      <c r="E5" s="165"/>
      <c r="F5" s="166" t="s">
        <v>115</v>
      </c>
      <c r="G5" s="165" t="s">
        <v>38</v>
      </c>
      <c r="H5" s="165" t="s">
        <v>98</v>
      </c>
      <c r="I5" s="165" t="s">
        <v>99</v>
      </c>
      <c r="J5" s="165"/>
      <c r="K5" s="165"/>
      <c r="L5" s="166" t="s">
        <v>115</v>
      </c>
      <c r="M5" s="165" t="s">
        <v>38</v>
      </c>
      <c r="N5" s="165" t="s">
        <v>98</v>
      </c>
      <c r="O5" s="165" t="s">
        <v>99</v>
      </c>
      <c r="P5" s="165"/>
      <c r="Q5" s="165"/>
      <c r="R5" s="165" t="s">
        <v>70</v>
      </c>
    </row>
    <row r="6" spans="1:18" s="5" customFormat="1" ht="51.75" customHeight="1">
      <c r="A6" s="165"/>
      <c r="B6" s="165"/>
      <c r="C6" s="6" t="s">
        <v>7</v>
      </c>
      <c r="D6" s="6" t="s">
        <v>100</v>
      </c>
      <c r="E6" s="6" t="s">
        <v>101</v>
      </c>
      <c r="F6" s="167"/>
      <c r="G6" s="165"/>
      <c r="H6" s="165"/>
      <c r="I6" s="6" t="s">
        <v>7</v>
      </c>
      <c r="J6" s="6" t="s">
        <v>100</v>
      </c>
      <c r="K6" s="6" t="s">
        <v>101</v>
      </c>
      <c r="L6" s="167"/>
      <c r="M6" s="165"/>
      <c r="N6" s="165"/>
      <c r="O6" s="6" t="s">
        <v>7</v>
      </c>
      <c r="P6" s="6" t="s">
        <v>100</v>
      </c>
      <c r="Q6" s="6" t="s">
        <v>101</v>
      </c>
      <c r="R6" s="165"/>
    </row>
    <row r="7" spans="1:18" s="64" customFormat="1" ht="36.75" customHeight="1">
      <c r="A7" s="106">
        <f>B7+C7+F7</f>
        <v>0</v>
      </c>
      <c r="B7" s="106">
        <v>0</v>
      </c>
      <c r="C7" s="106">
        <v>0</v>
      </c>
      <c r="D7" s="106">
        <v>0</v>
      </c>
      <c r="E7" s="106">
        <v>0</v>
      </c>
      <c r="F7" s="106">
        <v>0</v>
      </c>
      <c r="G7" s="106">
        <f>H7+I7+L7</f>
        <v>1.1</v>
      </c>
      <c r="H7" s="106">
        <v>0</v>
      </c>
      <c r="I7" s="106">
        <v>0</v>
      </c>
      <c r="J7" s="106">
        <v>0</v>
      </c>
      <c r="K7" s="106">
        <v>0</v>
      </c>
      <c r="L7" s="106">
        <v>1.1</v>
      </c>
      <c r="M7" s="106">
        <v>3</v>
      </c>
      <c r="N7" s="106">
        <v>0</v>
      </c>
      <c r="O7" s="106">
        <v>0</v>
      </c>
      <c r="P7" s="106">
        <v>0</v>
      </c>
      <c r="Q7" s="106">
        <v>0</v>
      </c>
      <c r="R7" s="106">
        <v>3</v>
      </c>
    </row>
    <row r="8" spans="1:18" ht="45.75" customHeight="1">
      <c r="A8" s="192" t="s">
        <v>292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</row>
  </sheetData>
  <sheetProtection/>
  <mergeCells count="17">
    <mergeCell ref="A8:R8"/>
    <mergeCell ref="M4:R4"/>
    <mergeCell ref="C5:E5"/>
    <mergeCell ref="L5:L6"/>
    <mergeCell ref="H5:H6"/>
    <mergeCell ref="R5:R6"/>
    <mergeCell ref="M5:M6"/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D13" sqref="D13"/>
    </sheetView>
  </sheetViews>
  <sheetFormatPr defaultColWidth="9.00390625" defaultRowHeight="14.25"/>
  <cols>
    <col min="1" max="1" width="9.00390625" style="56" customWidth="1"/>
    <col min="2" max="2" width="14.375" style="56" customWidth="1"/>
    <col min="3" max="3" width="10.25390625" style="56" customWidth="1"/>
    <col min="4" max="4" width="9.00390625" style="56" customWidth="1"/>
    <col min="5" max="5" width="10.125" style="56" customWidth="1"/>
    <col min="6" max="6" width="11.875" style="56" customWidth="1"/>
    <col min="7" max="7" width="16.50390625" style="56" customWidth="1"/>
    <col min="8" max="8" width="14.75390625" style="56" customWidth="1"/>
    <col min="9" max="9" width="14.125" style="56" customWidth="1"/>
    <col min="10" max="10" width="23.125" style="56" customWidth="1"/>
    <col min="11" max="11" width="16.00390625" style="56" customWidth="1"/>
    <col min="12" max="12" width="9.00390625" style="56" customWidth="1"/>
    <col min="13" max="13" width="19.75390625" style="56" customWidth="1"/>
    <col min="14" max="14" width="15.50390625" style="56" customWidth="1"/>
    <col min="15" max="16384" width="9.00390625" style="56" customWidth="1"/>
  </cols>
  <sheetData>
    <row r="1" s="54" customFormat="1" ht="14.25">
      <c r="A1" s="70" t="s">
        <v>263</v>
      </c>
    </row>
    <row r="2" spans="1:14" s="9" customFormat="1" ht="38.25" customHeight="1">
      <c r="A2" s="146" t="s">
        <v>136</v>
      </c>
      <c r="B2" s="146"/>
      <c r="C2" s="146"/>
      <c r="D2" s="146"/>
      <c r="E2" s="146"/>
      <c r="F2" s="146"/>
      <c r="G2" s="146"/>
      <c r="H2" s="146"/>
      <c r="I2" s="146"/>
      <c r="J2" s="146"/>
      <c r="K2" s="45"/>
      <c r="L2" s="45"/>
      <c r="M2" s="45"/>
      <c r="N2" s="45"/>
    </row>
    <row r="3" s="54" customFormat="1" ht="14.25">
      <c r="J3" s="54" t="s">
        <v>105</v>
      </c>
    </row>
    <row r="4" spans="1:10" ht="27.75" customHeight="1">
      <c r="A4" s="169" t="s">
        <v>34</v>
      </c>
      <c r="B4" s="169"/>
      <c r="C4" s="169" t="s">
        <v>231</v>
      </c>
      <c r="D4" s="168" t="s">
        <v>226</v>
      </c>
      <c r="E4" s="169"/>
      <c r="F4" s="169"/>
      <c r="G4" s="169"/>
      <c r="H4" s="169"/>
      <c r="I4" s="169" t="s">
        <v>232</v>
      </c>
      <c r="J4" s="169"/>
    </row>
    <row r="5" spans="1:10" ht="19.5" customHeight="1">
      <c r="A5" s="170" t="s">
        <v>35</v>
      </c>
      <c r="B5" s="170" t="s">
        <v>36</v>
      </c>
      <c r="C5" s="176"/>
      <c r="D5" s="170" t="s">
        <v>38</v>
      </c>
      <c r="E5" s="174" t="s">
        <v>135</v>
      </c>
      <c r="F5" s="175"/>
      <c r="G5" s="173"/>
      <c r="H5" s="170" t="s">
        <v>40</v>
      </c>
      <c r="I5" s="170" t="s">
        <v>41</v>
      </c>
      <c r="J5" s="170" t="s">
        <v>42</v>
      </c>
    </row>
    <row r="6" spans="1:10" ht="19.5" customHeight="1">
      <c r="A6" s="171"/>
      <c r="B6" s="171"/>
      <c r="C6" s="169"/>
      <c r="D6" s="171"/>
      <c r="E6" s="55" t="s">
        <v>132</v>
      </c>
      <c r="F6" s="55" t="s">
        <v>133</v>
      </c>
      <c r="G6" s="55" t="s">
        <v>134</v>
      </c>
      <c r="H6" s="171"/>
      <c r="I6" s="171"/>
      <c r="J6" s="171"/>
    </row>
    <row r="7" spans="1:10" ht="19.5" customHeight="1">
      <c r="A7" s="172" t="s">
        <v>221</v>
      </c>
      <c r="B7" s="173"/>
      <c r="C7" s="82"/>
      <c r="D7" s="82"/>
      <c r="E7" s="82"/>
      <c r="F7" s="82"/>
      <c r="G7" s="82"/>
      <c r="H7" s="82"/>
      <c r="I7" s="82"/>
      <c r="J7" s="83"/>
    </row>
    <row r="8" spans="1:10" ht="19.5" customHeight="1">
      <c r="A8" s="36"/>
      <c r="B8" s="36"/>
      <c r="C8" s="37"/>
      <c r="D8" s="37"/>
      <c r="E8" s="37"/>
      <c r="F8" s="37"/>
      <c r="G8" s="37"/>
      <c r="H8" s="37"/>
      <c r="I8" s="41"/>
      <c r="J8" s="84"/>
    </row>
    <row r="9" spans="1:10" ht="19.5" customHeight="1">
      <c r="A9" s="36"/>
      <c r="B9" s="36"/>
      <c r="C9" s="37"/>
      <c r="D9" s="37"/>
      <c r="E9" s="37"/>
      <c r="F9" s="37"/>
      <c r="G9" s="37"/>
      <c r="H9" s="37"/>
      <c r="I9" s="41"/>
      <c r="J9" s="84"/>
    </row>
    <row r="10" spans="1:10" ht="19.5" customHeight="1">
      <c r="A10" s="36"/>
      <c r="B10" s="36"/>
      <c r="C10" s="37"/>
      <c r="D10" s="37"/>
      <c r="E10" s="37"/>
      <c r="F10" s="37"/>
      <c r="G10" s="37"/>
      <c r="H10" s="37"/>
      <c r="I10" s="41"/>
      <c r="J10" s="84"/>
    </row>
    <row r="11" spans="1:10" ht="19.5" customHeight="1">
      <c r="A11" s="36"/>
      <c r="B11" s="36"/>
      <c r="C11" s="37"/>
      <c r="D11" s="37"/>
      <c r="E11" s="37"/>
      <c r="F11" s="37"/>
      <c r="G11" s="37"/>
      <c r="H11" s="37"/>
      <c r="I11" s="41"/>
      <c r="J11" s="84"/>
    </row>
    <row r="12" spans="1:10" ht="19.5" customHeight="1">
      <c r="A12" s="36"/>
      <c r="B12" s="36"/>
      <c r="C12" s="37"/>
      <c r="D12" s="37"/>
      <c r="E12" s="37"/>
      <c r="F12" s="37"/>
      <c r="G12" s="37"/>
      <c r="H12" s="37"/>
      <c r="I12" s="41"/>
      <c r="J12" s="84"/>
    </row>
    <row r="13" spans="1:10" ht="19.5" customHeight="1">
      <c r="A13" s="36"/>
      <c r="B13" s="36"/>
      <c r="C13" s="37"/>
      <c r="D13" s="37"/>
      <c r="E13" s="37"/>
      <c r="F13" s="37"/>
      <c r="G13" s="37"/>
      <c r="H13" s="37"/>
      <c r="I13" s="41"/>
      <c r="J13" s="84"/>
    </row>
    <row r="14" spans="1:10" ht="19.5" customHeight="1">
      <c r="A14" s="36"/>
      <c r="B14" s="36"/>
      <c r="C14" s="37"/>
      <c r="D14" s="37"/>
      <c r="E14" s="37"/>
      <c r="F14" s="37"/>
      <c r="G14" s="37"/>
      <c r="H14" s="37"/>
      <c r="I14" s="41"/>
      <c r="J14" s="84"/>
    </row>
    <row r="15" spans="1:10" ht="19.5" customHeight="1">
      <c r="A15" s="36"/>
      <c r="B15" s="36"/>
      <c r="C15" s="37"/>
      <c r="D15" s="37"/>
      <c r="E15" s="37"/>
      <c r="F15" s="37"/>
      <c r="G15" s="37"/>
      <c r="H15" s="37"/>
      <c r="I15" s="41"/>
      <c r="J15" s="84"/>
    </row>
    <row r="16" spans="1:10" ht="19.5" customHeight="1">
      <c r="A16" s="36"/>
      <c r="B16" s="36"/>
      <c r="C16" s="37"/>
      <c r="D16" s="37"/>
      <c r="E16" s="37"/>
      <c r="F16" s="37"/>
      <c r="G16" s="37"/>
      <c r="H16" s="37"/>
      <c r="I16" s="41"/>
      <c r="J16" s="84"/>
    </row>
    <row r="17" spans="1:10" ht="19.5" customHeight="1">
      <c r="A17" s="36"/>
      <c r="B17" s="36"/>
      <c r="C17" s="37"/>
      <c r="D17" s="37"/>
      <c r="E17" s="37"/>
      <c r="F17" s="37"/>
      <c r="G17" s="37"/>
      <c r="H17" s="37"/>
      <c r="I17" s="41"/>
      <c r="J17" s="84"/>
    </row>
    <row r="18" spans="1:10" ht="19.5" customHeight="1">
      <c r="A18" s="36"/>
      <c r="B18" s="36"/>
      <c r="C18" s="37"/>
      <c r="D18" s="37"/>
      <c r="E18" s="37"/>
      <c r="F18" s="37"/>
      <c r="G18" s="37"/>
      <c r="H18" s="37"/>
      <c r="I18" s="41"/>
      <c r="J18" s="84"/>
    </row>
    <row r="19" spans="1:10" ht="19.5" customHeight="1">
      <c r="A19" s="36"/>
      <c r="B19" s="36"/>
      <c r="C19" s="37"/>
      <c r="D19" s="37"/>
      <c r="E19" s="37"/>
      <c r="F19" s="37"/>
      <c r="G19" s="37"/>
      <c r="H19" s="37"/>
      <c r="I19" s="41"/>
      <c r="J19" s="84"/>
    </row>
    <row r="20" spans="1:10" ht="19.5" customHeight="1">
      <c r="A20" s="36"/>
      <c r="B20" s="36"/>
      <c r="C20" s="37"/>
      <c r="D20" s="37"/>
      <c r="E20" s="37"/>
      <c r="F20" s="37"/>
      <c r="G20" s="37"/>
      <c r="H20" s="37"/>
      <c r="I20" s="41"/>
      <c r="J20" s="84"/>
    </row>
    <row r="21" ht="14.25">
      <c r="A21" s="56" t="s">
        <v>278</v>
      </c>
    </row>
  </sheetData>
  <sheetProtection/>
  <mergeCells count="13">
    <mergeCell ref="A2:J2"/>
    <mergeCell ref="I5:I6"/>
    <mergeCell ref="J5:J6"/>
    <mergeCell ref="A4:B4"/>
    <mergeCell ref="C4:C6"/>
    <mergeCell ref="D4:H4"/>
    <mergeCell ref="I4:J4"/>
    <mergeCell ref="D5:D6"/>
    <mergeCell ref="A7:B7"/>
    <mergeCell ref="E5:G5"/>
    <mergeCell ref="H5:H6"/>
    <mergeCell ref="A5:A6"/>
    <mergeCell ref="B5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B37" sqref="B37"/>
    </sheetView>
  </sheetViews>
  <sheetFormatPr defaultColWidth="9.00390625" defaultRowHeight="14.25"/>
  <cols>
    <col min="1" max="1" width="41.625" style="8" customWidth="1"/>
    <col min="2" max="2" width="20.00390625" style="62" customWidth="1"/>
    <col min="3" max="3" width="43.375" style="8" customWidth="1"/>
    <col min="4" max="4" width="15.00390625" style="62" customWidth="1"/>
    <col min="5" max="5" width="18.75390625" style="8" customWidth="1"/>
    <col min="6" max="6" width="25.25390625" style="8" customWidth="1"/>
    <col min="7" max="16384" width="9.00390625" style="8" customWidth="1"/>
  </cols>
  <sheetData>
    <row r="1" ht="30.75" customHeight="1">
      <c r="A1" s="8" t="s">
        <v>264</v>
      </c>
    </row>
    <row r="2" spans="1:6" ht="33.75" customHeight="1">
      <c r="A2" s="146" t="s">
        <v>106</v>
      </c>
      <c r="B2" s="146"/>
      <c r="C2" s="146"/>
      <c r="D2" s="146"/>
      <c r="E2" s="45"/>
      <c r="F2" s="45"/>
    </row>
    <row r="3" spans="3:4" ht="24.75" customHeight="1">
      <c r="C3" s="178" t="s">
        <v>181</v>
      </c>
      <c r="D3" s="178"/>
    </row>
    <row r="4" spans="1:4" ht="24.75" customHeight="1">
      <c r="A4" s="177" t="s">
        <v>2</v>
      </c>
      <c r="B4" s="177"/>
      <c r="C4" s="177" t="s">
        <v>3</v>
      </c>
      <c r="D4" s="177"/>
    </row>
    <row r="5" spans="1:4" ht="24.75" customHeight="1">
      <c r="A5" s="46" t="s">
        <v>137</v>
      </c>
      <c r="B5" s="61" t="s">
        <v>5</v>
      </c>
      <c r="C5" s="46" t="s">
        <v>137</v>
      </c>
      <c r="D5" s="61" t="s">
        <v>5</v>
      </c>
    </row>
    <row r="6" spans="1:4" ht="24.75" customHeight="1">
      <c r="A6" s="47" t="s">
        <v>138</v>
      </c>
      <c r="B6" s="116">
        <f>B7+B8</f>
        <v>3556.13</v>
      </c>
      <c r="C6" s="47" t="s">
        <v>139</v>
      </c>
      <c r="D6" s="116">
        <f>SUM(D7:D8)</f>
        <v>3556.13</v>
      </c>
    </row>
    <row r="7" spans="1:4" ht="24.75" customHeight="1">
      <c r="A7" s="47" t="s">
        <v>140</v>
      </c>
      <c r="B7" s="116">
        <v>3556.13</v>
      </c>
      <c r="C7" s="47" t="s">
        <v>141</v>
      </c>
      <c r="D7" s="116">
        <v>3556.13</v>
      </c>
    </row>
    <row r="8" spans="1:4" ht="24.75" customHeight="1">
      <c r="A8" s="47" t="s">
        <v>142</v>
      </c>
      <c r="B8" s="116">
        <v>0</v>
      </c>
      <c r="C8" s="47" t="s">
        <v>143</v>
      </c>
      <c r="D8" s="116">
        <v>0</v>
      </c>
    </row>
    <row r="9" spans="1:4" ht="24.75" customHeight="1">
      <c r="A9" s="47" t="s">
        <v>144</v>
      </c>
      <c r="B9" s="116">
        <v>0</v>
      </c>
      <c r="C9" s="47" t="s">
        <v>145</v>
      </c>
      <c r="D9" s="116">
        <f>D10+D11</f>
        <v>0</v>
      </c>
    </row>
    <row r="10" spans="1:4" ht="24.75" customHeight="1">
      <c r="A10" s="47" t="s">
        <v>146</v>
      </c>
      <c r="B10" s="116">
        <v>0</v>
      </c>
      <c r="C10" s="47" t="s">
        <v>141</v>
      </c>
      <c r="D10" s="116">
        <v>0</v>
      </c>
    </row>
    <row r="11" spans="1:4" ht="24.75" customHeight="1">
      <c r="A11" s="47" t="s">
        <v>147</v>
      </c>
      <c r="B11" s="116">
        <v>0</v>
      </c>
      <c r="C11" s="47" t="s">
        <v>143</v>
      </c>
      <c r="D11" s="116">
        <v>0</v>
      </c>
    </row>
    <row r="12" spans="1:4" ht="24.75" customHeight="1">
      <c r="A12" s="47" t="s">
        <v>148</v>
      </c>
      <c r="B12" s="116">
        <v>0</v>
      </c>
      <c r="C12" s="47" t="s">
        <v>149</v>
      </c>
      <c r="D12" s="116">
        <v>0</v>
      </c>
    </row>
    <row r="13" spans="1:4" ht="24.75" customHeight="1">
      <c r="A13" s="47" t="s">
        <v>150</v>
      </c>
      <c r="B13" s="116">
        <v>0</v>
      </c>
      <c r="C13" s="47" t="s">
        <v>151</v>
      </c>
      <c r="D13" s="116">
        <v>0</v>
      </c>
    </row>
    <row r="14" spans="1:4" ht="24.75" customHeight="1">
      <c r="A14" s="47" t="s">
        <v>152</v>
      </c>
      <c r="B14" s="116">
        <v>0</v>
      </c>
      <c r="C14" s="47" t="s">
        <v>153</v>
      </c>
      <c r="D14" s="116">
        <v>0</v>
      </c>
    </row>
    <row r="15" spans="1:4" ht="24.75" customHeight="1">
      <c r="A15" s="47" t="s">
        <v>154</v>
      </c>
      <c r="B15" s="116">
        <v>0</v>
      </c>
      <c r="C15" s="47" t="s">
        <v>155</v>
      </c>
      <c r="D15" s="116">
        <v>0</v>
      </c>
    </row>
    <row r="16" spans="1:4" ht="24.75" customHeight="1">
      <c r="A16" s="47" t="s">
        <v>156</v>
      </c>
      <c r="B16" s="116">
        <v>0</v>
      </c>
      <c r="C16" s="47" t="s">
        <v>157</v>
      </c>
      <c r="D16" s="116">
        <v>0</v>
      </c>
    </row>
    <row r="17" spans="1:4" ht="24.75" customHeight="1">
      <c r="A17" s="47" t="s">
        <v>158</v>
      </c>
      <c r="B17" s="116">
        <v>0</v>
      </c>
      <c r="C17" s="47" t="s">
        <v>159</v>
      </c>
      <c r="D17" s="116">
        <v>0</v>
      </c>
    </row>
    <row r="18" spans="1:4" ht="24.75" customHeight="1">
      <c r="A18" s="47" t="s">
        <v>160</v>
      </c>
      <c r="B18" s="116">
        <v>0</v>
      </c>
      <c r="C18" s="47"/>
      <c r="D18" s="81"/>
    </row>
    <row r="19" spans="1:4" ht="24.75" customHeight="1">
      <c r="A19" s="47"/>
      <c r="B19" s="116"/>
      <c r="C19" s="47"/>
      <c r="D19" s="81"/>
    </row>
    <row r="20" spans="1:4" ht="24.75" customHeight="1">
      <c r="A20" s="141" t="s">
        <v>161</v>
      </c>
      <c r="B20" s="142">
        <f>B6+B9+B12+B13+B14+B15+B16+B17+B18</f>
        <v>3556.13</v>
      </c>
      <c r="C20" s="141" t="s">
        <v>162</v>
      </c>
      <c r="D20" s="142">
        <f>D6+D9+D12+D13+D14+D15+D16+D17</f>
        <v>3556.13</v>
      </c>
    </row>
    <row r="21" spans="1:4" ht="24.75" customHeight="1">
      <c r="A21" s="48"/>
      <c r="B21" s="116"/>
      <c r="C21" s="48"/>
      <c r="D21" s="81"/>
    </row>
    <row r="22" spans="1:4" ht="24.75" customHeight="1">
      <c r="A22" s="47" t="s">
        <v>163</v>
      </c>
      <c r="B22" s="116">
        <f>B23+B26</f>
        <v>0</v>
      </c>
      <c r="C22" s="47" t="s">
        <v>164</v>
      </c>
      <c r="D22" s="116">
        <f>D23+D26+D29+D32+D35+D36</f>
        <v>0</v>
      </c>
    </row>
    <row r="23" spans="1:4" ht="24.75" customHeight="1">
      <c r="A23" s="47" t="s">
        <v>165</v>
      </c>
      <c r="B23" s="116">
        <f>SUM(B24:B25)</f>
        <v>0</v>
      </c>
      <c r="C23" s="47" t="s">
        <v>165</v>
      </c>
      <c r="D23" s="116">
        <f>SUM(D24:D25)</f>
        <v>0</v>
      </c>
    </row>
    <row r="24" spans="1:4" ht="24.75" customHeight="1">
      <c r="A24" s="47" t="s">
        <v>166</v>
      </c>
      <c r="B24" s="116">
        <v>0</v>
      </c>
      <c r="C24" s="47" t="s">
        <v>166</v>
      </c>
      <c r="D24" s="116">
        <v>0</v>
      </c>
    </row>
    <row r="25" spans="1:4" ht="24.75" customHeight="1">
      <c r="A25" s="47" t="s">
        <v>167</v>
      </c>
      <c r="B25" s="116">
        <v>0</v>
      </c>
      <c r="C25" s="47" t="s">
        <v>167</v>
      </c>
      <c r="D25" s="116">
        <v>0</v>
      </c>
    </row>
    <row r="26" spans="1:4" ht="24.75" customHeight="1">
      <c r="A26" s="47" t="s">
        <v>168</v>
      </c>
      <c r="B26" s="116">
        <f>SUM(B27:B28)</f>
        <v>0</v>
      </c>
      <c r="C26" s="47" t="s">
        <v>169</v>
      </c>
      <c r="D26" s="116">
        <f>SUM(D27:D28)</f>
        <v>0</v>
      </c>
    </row>
    <row r="27" spans="1:4" ht="24.75" customHeight="1">
      <c r="A27" s="47" t="s">
        <v>170</v>
      </c>
      <c r="B27" s="116">
        <v>0</v>
      </c>
      <c r="C27" s="47" t="s">
        <v>166</v>
      </c>
      <c r="D27" s="116">
        <v>0</v>
      </c>
    </row>
    <row r="28" spans="1:4" ht="24.75" customHeight="1">
      <c r="A28" s="47" t="s">
        <v>171</v>
      </c>
      <c r="B28" s="116">
        <v>0</v>
      </c>
      <c r="C28" s="47" t="s">
        <v>167</v>
      </c>
      <c r="D28" s="116">
        <v>0</v>
      </c>
    </row>
    <row r="29" spans="1:4" ht="24.75" customHeight="1">
      <c r="A29" s="47" t="s">
        <v>172</v>
      </c>
      <c r="B29" s="116">
        <f>B30+B33+B36+B37</f>
        <v>0</v>
      </c>
      <c r="C29" s="47" t="s">
        <v>173</v>
      </c>
      <c r="D29" s="116">
        <f>SUM(D30:D31)</f>
        <v>0</v>
      </c>
    </row>
    <row r="30" spans="1:4" ht="24.75" customHeight="1">
      <c r="A30" s="47" t="s">
        <v>174</v>
      </c>
      <c r="B30" s="116">
        <f>SUM(B31:B32)</f>
        <v>0</v>
      </c>
      <c r="C30" s="47" t="s">
        <v>170</v>
      </c>
      <c r="D30" s="116">
        <v>0</v>
      </c>
    </row>
    <row r="31" spans="1:4" ht="24.75" customHeight="1">
      <c r="A31" s="47" t="s">
        <v>166</v>
      </c>
      <c r="B31" s="116">
        <v>0</v>
      </c>
      <c r="C31" s="47" t="s">
        <v>171</v>
      </c>
      <c r="D31" s="116">
        <v>0</v>
      </c>
    </row>
    <row r="32" spans="1:4" ht="24.75" customHeight="1">
      <c r="A32" s="47" t="s">
        <v>167</v>
      </c>
      <c r="B32" s="116">
        <v>0</v>
      </c>
      <c r="C32" s="47" t="s">
        <v>175</v>
      </c>
      <c r="D32" s="116">
        <f>D33+D34</f>
        <v>0</v>
      </c>
    </row>
    <row r="33" spans="1:4" ht="24.75" customHeight="1">
      <c r="A33" s="47" t="s">
        <v>176</v>
      </c>
      <c r="B33" s="116">
        <f>SUM(B34:B35)</f>
        <v>0</v>
      </c>
      <c r="C33" s="47" t="s">
        <v>170</v>
      </c>
      <c r="D33" s="116">
        <v>0</v>
      </c>
    </row>
    <row r="34" spans="1:4" ht="24.75" customHeight="1">
      <c r="A34" s="47" t="s">
        <v>170</v>
      </c>
      <c r="B34" s="116">
        <v>0</v>
      </c>
      <c r="C34" s="47" t="s">
        <v>171</v>
      </c>
      <c r="D34" s="116">
        <v>0</v>
      </c>
    </row>
    <row r="35" spans="1:4" ht="24.75" customHeight="1">
      <c r="A35" s="47" t="s">
        <v>171</v>
      </c>
      <c r="B35" s="116">
        <v>0</v>
      </c>
      <c r="C35" s="47" t="s">
        <v>177</v>
      </c>
      <c r="D35" s="116">
        <v>0</v>
      </c>
    </row>
    <row r="36" spans="1:4" ht="24.75" customHeight="1">
      <c r="A36" s="47" t="s">
        <v>178</v>
      </c>
      <c r="B36" s="116">
        <v>0</v>
      </c>
      <c r="C36" s="47" t="s">
        <v>179</v>
      </c>
      <c r="D36" s="116">
        <v>0</v>
      </c>
    </row>
    <row r="37" spans="1:4" ht="24.75" customHeight="1">
      <c r="A37" s="47" t="s">
        <v>180</v>
      </c>
      <c r="B37" s="116">
        <v>0</v>
      </c>
      <c r="C37" s="47"/>
      <c r="D37" s="116"/>
    </row>
    <row r="38" spans="1:4" ht="21.75" customHeight="1">
      <c r="A38" s="47"/>
      <c r="B38" s="116"/>
      <c r="C38" s="47"/>
      <c r="D38" s="116"/>
    </row>
    <row r="39" spans="1:4" ht="25.5" customHeight="1">
      <c r="A39" s="141" t="s">
        <v>29</v>
      </c>
      <c r="B39" s="142">
        <f>B20+B22+B29</f>
        <v>3556.13</v>
      </c>
      <c r="C39" s="141" t="s">
        <v>30</v>
      </c>
      <c r="D39" s="142">
        <f>D20+D22</f>
        <v>3556.13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2020-01-12T09:53:13Z</cp:lastPrinted>
  <dcterms:created xsi:type="dcterms:W3CDTF">2018-01-18T05:24:37Z</dcterms:created>
  <dcterms:modified xsi:type="dcterms:W3CDTF">2020-01-14T03:46:34Z</dcterms:modified>
  <cp:category/>
  <cp:version/>
  <cp:contentType/>
  <cp:contentStatus/>
</cp:coreProperties>
</file>