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855" tabRatio="945" firstSheet="6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<sst xmlns="http://schemas.openxmlformats.org/spreadsheetml/2006/main" count="1356" uniqueCount="314">
  <si>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</si>
  <si>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</si>
  <si>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</si>
  <si>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</si>
  <si>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</si>
  <si>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</si>
  <si>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</si>
  <si>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</si>
  <si>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</si>
  <si>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</si>
  <si>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</si>
  <si>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</si>
  <si>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</si>
  <si>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</si>
  <si>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</si>
  <si>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</si>
  <si>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</si>
  <si>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</si>
  <si>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</si>
  <si>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</si>
  <si>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</si>
  <si>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</si>
  <si>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</si>
  <si>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</si>
  <si>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</si>
  <si>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</si>
  <si>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</si>
  <si>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</si>
  <si>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</si>
  <si>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</si>
  <si>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</si>
  <si>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</si>
  <si>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</si>
  <si>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</si>
  <si>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</si>
  <si>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</si>
  <si>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</si>
  <si>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</si>
  <si>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</si>
  <si>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</si>
  <si>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</si>
  <si>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</si>
  <si>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</si>
  <si>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</si>
  <si>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</si>
  <si>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</si>
  <si>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</si>
  <si>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</si>
  <si>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</si>
  <si>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</si>
  <si>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</si>
  <si>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</si>
  <si>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</si>
  <si>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</si>
  <si>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</si>
  <si>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</si>
  <si>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r>
      <t>0</t>
    </r>
    <r>
      <rPr>
        <sz val="11"/>
        <color indexed="8"/>
        <rFont val="宋体"/>
        <family val="0"/>
      </rPr>
      <t>.00</t>
    </r>
  </si>
  <si>
    <t>一般公共服务支出</t>
  </si>
  <si>
    <t>人大事务</t>
  </si>
  <si>
    <r>
      <t>0</t>
    </r>
    <r>
      <rPr>
        <sz val="11"/>
        <rFont val="宋体"/>
        <family val="0"/>
      </rPr>
      <t>.00</t>
    </r>
  </si>
  <si>
    <t>　　2010108</t>
  </si>
  <si>
    <t>代表工作</t>
  </si>
  <si>
    <t>政府办公厅（室）及相关机构事务</t>
  </si>
  <si>
    <t>　　2010301</t>
  </si>
  <si>
    <t>行政运行</t>
  </si>
  <si>
    <t>　　2010302</t>
  </si>
  <si>
    <t>一般行政管理事务</t>
  </si>
  <si>
    <t>　　2010399</t>
  </si>
  <si>
    <t>其他政府办公厅（室）及相关机构事务支出</t>
  </si>
  <si>
    <t>党委办公厅（室）及相关机构事务</t>
  </si>
  <si>
    <t>　　2013101</t>
  </si>
  <si>
    <t>社会保障和就业支出</t>
  </si>
  <si>
    <t>民政管理事务</t>
  </si>
  <si>
    <t>　　2080208</t>
  </si>
  <si>
    <t>基层政权和社区建设</t>
  </si>
  <si>
    <t>行政事业单位离退休</t>
  </si>
  <si>
    <t>　　2080504</t>
  </si>
  <si>
    <t>未归口管理的行政单位离退休</t>
  </si>
  <si>
    <t>　　2080505</t>
  </si>
  <si>
    <t>机关事业单位基本养老保险缴费支出</t>
  </si>
  <si>
    <t>　　2080506</t>
  </si>
  <si>
    <t>机关事业单位职业年金缴费支出</t>
  </si>
  <si>
    <t>抚恤</t>
  </si>
  <si>
    <t>　　2080805</t>
  </si>
  <si>
    <t>义务兵优待</t>
  </si>
  <si>
    <t>医疗卫生与计划生育支出</t>
  </si>
  <si>
    <t>计划生育事务</t>
  </si>
  <si>
    <t>　　2100717</t>
  </si>
  <si>
    <t>计划生育服务</t>
  </si>
  <si>
    <t>行政事业单位医疗★</t>
  </si>
  <si>
    <t>　　2101101</t>
  </si>
  <si>
    <t>行政单位医疗</t>
  </si>
  <si>
    <t>　　2101103</t>
  </si>
  <si>
    <t>公务员医疗补助</t>
  </si>
  <si>
    <t>节能环保支出</t>
  </si>
  <si>
    <t>自然生态保护</t>
  </si>
  <si>
    <t>　　2110401</t>
  </si>
  <si>
    <t>生态保护</t>
  </si>
  <si>
    <t>城乡社区支出</t>
  </si>
  <si>
    <t>城乡社区管理事务</t>
  </si>
  <si>
    <t>　　2120199</t>
  </si>
  <si>
    <t>其他城乡社区管理事务支出</t>
  </si>
  <si>
    <t>城乡社区公共设施</t>
  </si>
  <si>
    <t>　　2120303</t>
  </si>
  <si>
    <t>小城镇基础设施建设</t>
  </si>
  <si>
    <t>农林水支出</t>
  </si>
  <si>
    <t>林业</t>
  </si>
  <si>
    <t>　　2130205</t>
  </si>
  <si>
    <t>森林培育</t>
  </si>
  <si>
    <t>水利</t>
  </si>
  <si>
    <t>　　2130316</t>
  </si>
  <si>
    <t>农田水利</t>
  </si>
  <si>
    <t>农村综合改革</t>
  </si>
  <si>
    <t>　　2130705</t>
  </si>
  <si>
    <t>对村民委员会和村党支部的补助</t>
  </si>
  <si>
    <t>　　2130799</t>
  </si>
  <si>
    <t>其他农村综合改革支出</t>
  </si>
  <si>
    <t>住房保障支出</t>
  </si>
  <si>
    <t>住房改革支出</t>
  </si>
  <si>
    <t>　　2210201</t>
  </si>
  <si>
    <t>住房公积金</t>
  </si>
  <si>
    <t>　　2210203</t>
  </si>
  <si>
    <t>购房补贴</t>
  </si>
  <si>
    <t>表三</t>
  </si>
  <si>
    <t>一般公共预算财政拨款支出表</t>
  </si>
  <si>
    <t>2018年执行数（决算数）</t>
  </si>
  <si>
    <t>2019年预算数</t>
  </si>
  <si>
    <t>2019年预算数与2018年执行数</t>
  </si>
  <si>
    <t>基本支出</t>
  </si>
  <si>
    <t>项目支出</t>
  </si>
  <si>
    <t>增减额</t>
  </si>
  <si>
    <t>增减%</t>
  </si>
  <si>
    <t>其他人大事务支出</t>
  </si>
  <si>
    <t>其他一般公共服务支出</t>
  </si>
  <si>
    <t>其他国家安全支出</t>
  </si>
  <si>
    <t>其他公共安全支出</t>
  </si>
  <si>
    <t>其他应用研究支出</t>
  </si>
  <si>
    <t>其他科学技术支出</t>
  </si>
  <si>
    <t>群众文化</t>
  </si>
  <si>
    <t>其他民政管理事务支出</t>
  </si>
  <si>
    <t>中央自然灾害生活补助</t>
  </si>
  <si>
    <t>地方自然灾害生活补助</t>
  </si>
  <si>
    <t>农村特困人员救助供养支出</t>
  </si>
  <si>
    <t>其他城乡社区公共设施支出</t>
  </si>
  <si>
    <t>城乡社区环境卫生</t>
  </si>
  <si>
    <t>农业资源保护修复与利用</t>
  </si>
  <si>
    <t>农村基础设施建设</t>
  </si>
  <si>
    <t>对村级一事一议的补助</t>
  </si>
  <si>
    <t>对村集体经济组织的补助</t>
  </si>
  <si>
    <t>农村危房改造</t>
  </si>
  <si>
    <t>保障性住房租金补贴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</si>
  <si>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</si>
  <si>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</si>
  <si>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</si>
  <si>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</si>
  <si>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</si>
  <si>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</si>
  <si>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</si>
  <si>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</si>
  <si>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</si>
  <si>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</si>
  <si>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</si>
  <si>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</si>
  <si>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</si>
  <si>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</si>
  <si>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</si>
  <si>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</si>
  <si>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</si>
  <si>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</si>
  <si>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</si>
  <si>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</si>
  <si>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</si>
  <si>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</si>
  <si>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</si>
  <si>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</si>
  <si>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</si>
  <si>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</si>
  <si>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</si>
  <si>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</si>
  <si>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</si>
  <si>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</si>
  <si>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</si>
  <si>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</si>
  <si>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</si>
  <si>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</si>
  <si>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</si>
  <si>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</si>
  <si>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</si>
  <si>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</si>
  <si>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</si>
  <si>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</si>
  <si>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</si>
  <si>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</si>
  <si>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</si>
  <si>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</si>
  <si>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</si>
  <si>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</si>
  <si>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</si>
  <si>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</si>
  <si>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</si>
  <si>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</si>
  <si>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</si>
  <si>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</si>
  <si>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</si>
  <si>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</si>
  <si>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</si>
  <si>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</si>
  <si>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</si>
  <si>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</si>
  <si>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</si>
  <si>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</si>
  <si>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</si>
  <si>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</si>
  <si>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</si>
  <si>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</si>
  <si>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</si>
  <si>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</si>
  <si>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</si>
  <si>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</si>
  <si>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</si>
  <si>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</si>
  <si>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</si>
  <si>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</si>
  <si>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</si>
  <si>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</si>
  <si>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r>
      <t>0</t>
    </r>
    <r>
      <rPr>
        <sz val="12"/>
        <rFont val="宋体"/>
        <family val="0"/>
      </rPr>
      <t>.00</t>
    </r>
  </si>
  <si>
    <t>表六:</t>
  </si>
  <si>
    <t>政府性基金预算财政拨款支出表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</si>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</sst>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  <numFmt numFmtId="179" formatCode="0.00_);\(0.00\)"/>
    <numFmt numFmtId="180" formatCode="#,##0.00_);[Red]\(#,##0.00\)"/>
    <numFmt numFmtId="181" formatCode="0.00_);[Red]\(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mbria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indexed="8"/>
      <name val="Cambria"/>
      <family val="0"/>
    </font>
    <font>
      <sz val="11"/>
      <name val="Cambria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176" fontId="1" fillId="0" borderId="11" xfId="40" applyNumberFormat="1" applyFont="1" applyBorder="1" applyAlignment="1" applyProtection="1">
      <alignment horizontal="left" vertical="center" wrapText="1"/>
      <protection/>
    </xf>
    <xf numFmtId="176" fontId="1" fillId="0" borderId="11" xfId="4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176" fontId="1" fillId="0" borderId="10" xfId="40" applyNumberFormat="1" applyFont="1" applyBorder="1" applyAlignment="1" applyProtection="1">
      <alignment horizontal="center" vertical="center" wrapText="1"/>
      <protection/>
    </xf>
    <xf numFmtId="176" fontId="1" fillId="0" borderId="10" xfId="40" applyNumberFormat="1" applyFont="1" applyBorder="1" applyAlignment="1" applyProtection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176" fontId="1" fillId="0" borderId="11" xfId="40" applyNumberFormat="1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6" fontId="63" fillId="0" borderId="11" xfId="40" applyNumberFormat="1" applyFont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177" fontId="6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6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0" xfId="41" applyNumberFormat="1" applyFont="1" applyBorder="1" applyAlignment="1">
      <alignment horizontal="center" vertical="center" shrinkToFi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0" fontId="6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65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178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78" fontId="60" fillId="0" borderId="0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181" fontId="60" fillId="0" borderId="0" xfId="0" applyNumberFormat="1" applyFont="1" applyFill="1" applyBorder="1" applyAlignment="1">
      <alignment horizontal="center" vertical="center"/>
    </xf>
    <xf numFmtId="178" fontId="5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81" fontId="57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57" fillId="0" borderId="12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81" fontId="57" fillId="0" borderId="11" xfId="0" applyNumberFormat="1" applyFont="1" applyBorder="1" applyAlignment="1">
      <alignment horizontal="center" vertical="center" wrapText="1"/>
    </xf>
    <xf numFmtId="178" fontId="67" fillId="0" borderId="10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57" fillId="0" borderId="10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shrinkToFit="1"/>
    </xf>
    <xf numFmtId="0" fontId="5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shrinkToFit="1"/>
    </xf>
    <xf numFmtId="178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178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78" fontId="57" fillId="0" borderId="15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76" fontId="6" fillId="0" borderId="24" xfId="40" applyNumberFormat="1" applyFont="1" applyBorder="1" applyAlignment="1" applyProtection="1">
      <alignment horizontal="center" vertical="center" wrapText="1"/>
      <protection/>
    </xf>
    <xf numFmtId="176" fontId="6" fillId="0" borderId="25" xfId="40" applyNumberFormat="1" applyFont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1" fontId="0" fillId="0" borderId="0" xfId="0" applyNumberFormat="1" applyFill="1" applyAlignment="1">
      <alignment horizontal="center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23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wrapText="1"/>
    </xf>
    <xf numFmtId="181" fontId="1" fillId="0" borderId="11" xfId="4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64.25" customHeight="1">
      <c r="A2" s="133"/>
      <c r="B2" s="134" t="s">
        <v>0</v>
      </c>
      <c r="C2" s="135"/>
      <c r="D2" s="135"/>
      <c r="E2" s="135"/>
      <c r="F2" s="135"/>
      <c r="G2" s="135"/>
      <c r="H2" s="135"/>
      <c r="I2" s="135"/>
      <c r="J2" s="13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8" sqref="D8:D35"/>
    </sheetView>
  </sheetViews>
  <sheetFormatPr defaultColWidth="9.00390625" defaultRowHeight="14.25"/>
  <cols>
    <col min="1" max="1" width="10.125" style="0" customWidth="1"/>
    <col min="2" max="2" width="16.625" style="0" customWidth="1"/>
    <col min="3" max="3" width="13.50390625" style="10" customWidth="1"/>
    <col min="4" max="4" width="12.125" style="10" customWidth="1"/>
    <col min="5" max="5" width="8.875" style="10" customWidth="1"/>
    <col min="6" max="6" width="11.375" style="10" customWidth="1"/>
    <col min="7" max="7" width="15.625" style="10" customWidth="1"/>
    <col min="8" max="8" width="18.75390625" style="10" customWidth="1"/>
    <col min="9" max="9" width="10.375" style="10" customWidth="1"/>
    <col min="10" max="11" width="9.00390625" style="10" customWidth="1"/>
  </cols>
  <sheetData>
    <row r="1" ht="14.25">
      <c r="A1" t="s">
        <v>296</v>
      </c>
    </row>
    <row r="2" spans="3:11" s="1" customFormat="1" ht="36.75" customHeight="1">
      <c r="C2" s="11"/>
      <c r="D2" s="158" t="s">
        <v>297</v>
      </c>
      <c r="E2" s="158"/>
      <c r="F2" s="158"/>
      <c r="G2" s="158"/>
      <c r="H2" s="158"/>
      <c r="I2" s="11"/>
      <c r="J2" s="11"/>
      <c r="K2" s="11"/>
    </row>
    <row r="3" ht="27" customHeight="1">
      <c r="I3" s="10" t="s">
        <v>3</v>
      </c>
    </row>
    <row r="5" spans="1:11" s="9" customFormat="1" ht="27" customHeight="1">
      <c r="A5" s="143" t="s">
        <v>44</v>
      </c>
      <c r="B5" s="143"/>
      <c r="C5" s="173" t="s">
        <v>260</v>
      </c>
      <c r="D5" s="173" t="s">
        <v>298</v>
      </c>
      <c r="E5" s="173" t="s">
        <v>299</v>
      </c>
      <c r="F5" s="173" t="s">
        <v>300</v>
      </c>
      <c r="G5" s="175" t="s">
        <v>301</v>
      </c>
      <c r="H5" s="175" t="s">
        <v>302</v>
      </c>
      <c r="I5" s="175" t="s">
        <v>303</v>
      </c>
      <c r="J5" s="175" t="s">
        <v>304</v>
      </c>
      <c r="K5" s="175" t="s">
        <v>305</v>
      </c>
    </row>
    <row r="6" spans="1:11" s="9" customFormat="1" ht="26.25" customHeight="1">
      <c r="A6" s="12" t="s">
        <v>49</v>
      </c>
      <c r="B6" s="12" t="s">
        <v>50</v>
      </c>
      <c r="C6" s="174"/>
      <c r="D6" s="174"/>
      <c r="E6" s="174"/>
      <c r="F6" s="174"/>
      <c r="G6" s="176"/>
      <c r="H6" s="176"/>
      <c r="I6" s="176"/>
      <c r="J6" s="176"/>
      <c r="K6" s="176"/>
    </row>
    <row r="7" spans="1:11" ht="30.75" customHeight="1">
      <c r="A7" s="171" t="s">
        <v>55</v>
      </c>
      <c r="B7" s="172"/>
      <c r="C7" s="13">
        <f>SUM(C8:C29)</f>
        <v>1988.213</v>
      </c>
      <c r="D7" s="13">
        <f>SUM(D8:D29)</f>
        <v>1988.213</v>
      </c>
      <c r="E7" s="14" t="s">
        <v>14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</row>
    <row r="8" spans="1:11" ht="30" customHeight="1">
      <c r="A8" s="15" t="s">
        <v>60</v>
      </c>
      <c r="B8" s="15" t="s">
        <v>61</v>
      </c>
      <c r="C8" s="16">
        <v>12.06</v>
      </c>
      <c r="D8" s="16">
        <v>12.06</v>
      </c>
      <c r="E8" s="14" t="s">
        <v>14</v>
      </c>
      <c r="F8" s="14" t="s">
        <v>14</v>
      </c>
      <c r="G8" s="14" t="s">
        <v>14</v>
      </c>
      <c r="H8" s="14" t="s">
        <v>14</v>
      </c>
      <c r="I8" s="14" t="s">
        <v>14</v>
      </c>
      <c r="J8" s="14" t="s">
        <v>14</v>
      </c>
      <c r="K8" s="14" t="s">
        <v>14</v>
      </c>
    </row>
    <row r="9" spans="1:11" ht="30" customHeight="1">
      <c r="A9" s="15" t="s">
        <v>63</v>
      </c>
      <c r="B9" s="15" t="s">
        <v>64</v>
      </c>
      <c r="C9" s="16">
        <v>630.89</v>
      </c>
      <c r="D9" s="16">
        <v>630.89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</row>
    <row r="10" spans="1:11" ht="30" customHeight="1">
      <c r="A10" s="15" t="s">
        <v>65</v>
      </c>
      <c r="B10" s="15" t="s">
        <v>66</v>
      </c>
      <c r="C10" s="16">
        <v>20</v>
      </c>
      <c r="D10" s="16">
        <v>20</v>
      </c>
      <c r="E10" s="14" t="s">
        <v>14</v>
      </c>
      <c r="F10" s="14" t="s">
        <v>14</v>
      </c>
      <c r="G10" s="14" t="s">
        <v>14</v>
      </c>
      <c r="H10" s="14" t="s">
        <v>14</v>
      </c>
      <c r="I10" s="14" t="s">
        <v>14</v>
      </c>
      <c r="J10" s="14" t="s">
        <v>14</v>
      </c>
      <c r="K10" s="14" t="s">
        <v>14</v>
      </c>
    </row>
    <row r="11" spans="1:11" ht="48" customHeight="1">
      <c r="A11" s="15" t="s">
        <v>67</v>
      </c>
      <c r="B11" s="15" t="s">
        <v>68</v>
      </c>
      <c r="C11" s="16">
        <v>198.19</v>
      </c>
      <c r="D11" s="16">
        <v>198.19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14" t="s">
        <v>14</v>
      </c>
      <c r="K11" s="14" t="s">
        <v>14</v>
      </c>
    </row>
    <row r="12" spans="1:11" ht="30" customHeight="1">
      <c r="A12" s="15" t="s">
        <v>70</v>
      </c>
      <c r="B12" s="15" t="s">
        <v>64</v>
      </c>
      <c r="C12" s="16">
        <v>4</v>
      </c>
      <c r="D12" s="16">
        <v>4</v>
      </c>
      <c r="E12" s="14" t="s">
        <v>14</v>
      </c>
      <c r="F12" s="14" t="s">
        <v>14</v>
      </c>
      <c r="G12" s="14" t="s">
        <v>14</v>
      </c>
      <c r="H12" s="14" t="s">
        <v>14</v>
      </c>
      <c r="I12" s="14" t="s">
        <v>14</v>
      </c>
      <c r="J12" s="14" t="s">
        <v>14</v>
      </c>
      <c r="K12" s="14" t="s">
        <v>14</v>
      </c>
    </row>
    <row r="13" spans="1:11" ht="30" customHeight="1">
      <c r="A13" s="15" t="s">
        <v>73</v>
      </c>
      <c r="B13" s="15" t="s">
        <v>74</v>
      </c>
      <c r="C13" s="16">
        <v>38.54</v>
      </c>
      <c r="D13" s="16">
        <v>38.54</v>
      </c>
      <c r="E13" s="14" t="s">
        <v>14</v>
      </c>
      <c r="F13" s="14" t="s">
        <v>14</v>
      </c>
      <c r="G13" s="14" t="s">
        <v>14</v>
      </c>
      <c r="H13" s="14" t="s">
        <v>14</v>
      </c>
      <c r="I13" s="14" t="s">
        <v>14</v>
      </c>
      <c r="J13" s="14" t="s">
        <v>14</v>
      </c>
      <c r="K13" s="14" t="s">
        <v>14</v>
      </c>
    </row>
    <row r="14" spans="1:11" ht="42" customHeight="1">
      <c r="A14" s="15" t="s">
        <v>76</v>
      </c>
      <c r="B14" s="15" t="s">
        <v>77</v>
      </c>
      <c r="C14" s="16">
        <v>10.08</v>
      </c>
      <c r="D14" s="16">
        <v>10.08</v>
      </c>
      <c r="E14" s="14" t="s">
        <v>14</v>
      </c>
      <c r="F14" s="14" t="s">
        <v>14</v>
      </c>
      <c r="G14" s="14" t="s">
        <v>14</v>
      </c>
      <c r="H14" s="14" t="s">
        <v>14</v>
      </c>
      <c r="I14" s="14" t="s">
        <v>14</v>
      </c>
      <c r="J14" s="14" t="s">
        <v>14</v>
      </c>
      <c r="K14" s="14" t="s">
        <v>14</v>
      </c>
    </row>
    <row r="15" spans="1:11" ht="47.25" customHeight="1">
      <c r="A15" s="15" t="s">
        <v>78</v>
      </c>
      <c r="B15" s="15" t="s">
        <v>79</v>
      </c>
      <c r="C15" s="16">
        <v>67.56</v>
      </c>
      <c r="D15" s="16">
        <v>67.56</v>
      </c>
      <c r="E15" s="14" t="s">
        <v>14</v>
      </c>
      <c r="F15" s="14" t="s">
        <v>14</v>
      </c>
      <c r="G15" s="14" t="s">
        <v>14</v>
      </c>
      <c r="H15" s="14" t="s">
        <v>14</v>
      </c>
      <c r="I15" s="14" t="s">
        <v>14</v>
      </c>
      <c r="J15" s="14" t="s">
        <v>14</v>
      </c>
      <c r="K15" s="14" t="s">
        <v>14</v>
      </c>
    </row>
    <row r="16" spans="1:11" ht="47.25" customHeight="1">
      <c r="A16" s="15" t="s">
        <v>80</v>
      </c>
      <c r="B16" s="15" t="s">
        <v>81</v>
      </c>
      <c r="C16" s="16">
        <v>27.03</v>
      </c>
      <c r="D16" s="16">
        <v>27.03</v>
      </c>
      <c r="E16" s="14" t="s">
        <v>14</v>
      </c>
      <c r="F16" s="14" t="s">
        <v>14</v>
      </c>
      <c r="G16" s="14" t="s">
        <v>14</v>
      </c>
      <c r="H16" s="14" t="s">
        <v>14</v>
      </c>
      <c r="I16" s="14" t="s">
        <v>14</v>
      </c>
      <c r="J16" s="14" t="s">
        <v>14</v>
      </c>
      <c r="K16" s="14" t="s">
        <v>14</v>
      </c>
    </row>
    <row r="17" spans="1:11" ht="30" customHeight="1">
      <c r="A17" s="15" t="s">
        <v>83</v>
      </c>
      <c r="B17" s="15" t="s">
        <v>84</v>
      </c>
      <c r="C17" s="16">
        <v>15.6</v>
      </c>
      <c r="D17" s="16">
        <v>15.6</v>
      </c>
      <c r="E17" s="14" t="s">
        <v>14</v>
      </c>
      <c r="F17" s="14" t="s">
        <v>14</v>
      </c>
      <c r="G17" s="14" t="s">
        <v>14</v>
      </c>
      <c r="H17" s="14" t="s">
        <v>14</v>
      </c>
      <c r="I17" s="14" t="s">
        <v>14</v>
      </c>
      <c r="J17" s="14" t="s">
        <v>14</v>
      </c>
      <c r="K17" s="14" t="s">
        <v>14</v>
      </c>
    </row>
    <row r="18" spans="1:11" ht="30" customHeight="1">
      <c r="A18" s="15" t="s">
        <v>87</v>
      </c>
      <c r="B18" s="15" t="s">
        <v>88</v>
      </c>
      <c r="C18" s="16">
        <v>19.27</v>
      </c>
      <c r="D18" s="16">
        <v>19.27</v>
      </c>
      <c r="E18" s="14" t="s">
        <v>14</v>
      </c>
      <c r="F18" s="14" t="s">
        <v>14</v>
      </c>
      <c r="G18" s="14" t="s">
        <v>14</v>
      </c>
      <c r="H18" s="14" t="s">
        <v>14</v>
      </c>
      <c r="I18" s="14" t="s">
        <v>14</v>
      </c>
      <c r="J18" s="14" t="s">
        <v>14</v>
      </c>
      <c r="K18" s="14" t="s">
        <v>14</v>
      </c>
    </row>
    <row r="19" spans="1:11" ht="30" customHeight="1">
      <c r="A19" s="15" t="s">
        <v>90</v>
      </c>
      <c r="B19" s="15" t="s">
        <v>91</v>
      </c>
      <c r="C19" s="16">
        <v>27.03</v>
      </c>
      <c r="D19" s="16">
        <v>27.03</v>
      </c>
      <c r="E19" s="14" t="s">
        <v>14</v>
      </c>
      <c r="F19" s="14" t="s">
        <v>14</v>
      </c>
      <c r="G19" s="14" t="s">
        <v>14</v>
      </c>
      <c r="H19" s="14" t="s">
        <v>14</v>
      </c>
      <c r="I19" s="14" t="s">
        <v>14</v>
      </c>
      <c r="J19" s="14" t="s">
        <v>14</v>
      </c>
      <c r="K19" s="14" t="s">
        <v>14</v>
      </c>
    </row>
    <row r="20" spans="1:11" ht="30" customHeight="1">
      <c r="A20" s="15" t="s">
        <v>92</v>
      </c>
      <c r="B20" s="15" t="s">
        <v>93</v>
      </c>
      <c r="C20" s="16">
        <v>21.1</v>
      </c>
      <c r="D20" s="16">
        <v>21.1</v>
      </c>
      <c r="E20" s="14" t="s">
        <v>14</v>
      </c>
      <c r="F20" s="14" t="s">
        <v>14</v>
      </c>
      <c r="G20" s="14" t="s">
        <v>14</v>
      </c>
      <c r="H20" s="14" t="s">
        <v>14</v>
      </c>
      <c r="I20" s="14" t="s">
        <v>14</v>
      </c>
      <c r="J20" s="14" t="s">
        <v>14</v>
      </c>
      <c r="K20" s="14" t="s">
        <v>14</v>
      </c>
    </row>
    <row r="21" spans="1:11" ht="30" customHeight="1">
      <c r="A21" s="15" t="s">
        <v>96</v>
      </c>
      <c r="B21" s="15" t="s">
        <v>97</v>
      </c>
      <c r="C21" s="16">
        <v>35</v>
      </c>
      <c r="D21" s="16">
        <v>35</v>
      </c>
      <c r="E21" s="14" t="s">
        <v>14</v>
      </c>
      <c r="F21" s="14" t="s">
        <v>14</v>
      </c>
      <c r="G21" s="14" t="s">
        <v>14</v>
      </c>
      <c r="H21" s="14" t="s">
        <v>14</v>
      </c>
      <c r="I21" s="14" t="s">
        <v>14</v>
      </c>
      <c r="J21" s="14" t="s">
        <v>14</v>
      </c>
      <c r="K21" s="14" t="s">
        <v>14</v>
      </c>
    </row>
    <row r="22" spans="1:11" ht="33" customHeight="1">
      <c r="A22" s="15" t="s">
        <v>100</v>
      </c>
      <c r="B22" s="15" t="s">
        <v>101</v>
      </c>
      <c r="C22" s="16">
        <v>48.01</v>
      </c>
      <c r="D22" s="16">
        <v>48.01</v>
      </c>
      <c r="E22" s="14" t="s">
        <v>14</v>
      </c>
      <c r="F22" s="14" t="s">
        <v>14</v>
      </c>
      <c r="G22" s="14" t="s">
        <v>14</v>
      </c>
      <c r="H22" s="14" t="s">
        <v>14</v>
      </c>
      <c r="I22" s="14" t="s">
        <v>14</v>
      </c>
      <c r="J22" s="14" t="s">
        <v>14</v>
      </c>
      <c r="K22" s="14" t="s">
        <v>14</v>
      </c>
    </row>
    <row r="23" spans="1:11" ht="30" customHeight="1">
      <c r="A23" s="15" t="s">
        <v>103</v>
      </c>
      <c r="B23" s="15" t="s">
        <v>104</v>
      </c>
      <c r="C23" s="16">
        <v>30</v>
      </c>
      <c r="D23" s="16">
        <v>30</v>
      </c>
      <c r="E23" s="14" t="s">
        <v>14</v>
      </c>
      <c r="F23" s="14" t="s">
        <v>14</v>
      </c>
      <c r="G23" s="14" t="s">
        <v>14</v>
      </c>
      <c r="H23" s="14" t="s">
        <v>14</v>
      </c>
      <c r="I23" s="14" t="s">
        <v>14</v>
      </c>
      <c r="J23" s="14" t="s">
        <v>14</v>
      </c>
      <c r="K23" s="14" t="s">
        <v>14</v>
      </c>
    </row>
    <row r="24" spans="1:11" ht="30" customHeight="1">
      <c r="A24" s="15" t="s">
        <v>107</v>
      </c>
      <c r="B24" s="15" t="s">
        <v>108</v>
      </c>
      <c r="C24" s="16">
        <v>182.12</v>
      </c>
      <c r="D24" s="16">
        <v>182.12</v>
      </c>
      <c r="E24" s="14" t="s">
        <v>14</v>
      </c>
      <c r="F24" s="14" t="s">
        <v>14</v>
      </c>
      <c r="G24" s="14" t="s">
        <v>14</v>
      </c>
      <c r="H24" s="14" t="s">
        <v>14</v>
      </c>
      <c r="I24" s="14" t="s">
        <v>14</v>
      </c>
      <c r="J24" s="14" t="s">
        <v>14</v>
      </c>
      <c r="K24" s="14" t="s">
        <v>14</v>
      </c>
    </row>
    <row r="25" spans="1:11" ht="30" customHeight="1">
      <c r="A25" s="15" t="s">
        <v>110</v>
      </c>
      <c r="B25" s="15" t="s">
        <v>111</v>
      </c>
      <c r="C25" s="16">
        <v>140</v>
      </c>
      <c r="D25" s="16">
        <v>140</v>
      </c>
      <c r="E25" s="14" t="s">
        <v>14</v>
      </c>
      <c r="F25" s="14" t="s">
        <v>14</v>
      </c>
      <c r="G25" s="14" t="s">
        <v>14</v>
      </c>
      <c r="H25" s="14" t="s">
        <v>14</v>
      </c>
      <c r="I25" s="14" t="s">
        <v>14</v>
      </c>
      <c r="J25" s="14" t="s">
        <v>14</v>
      </c>
      <c r="K25" s="14" t="s">
        <v>14</v>
      </c>
    </row>
    <row r="26" spans="1:11" ht="48.75" customHeight="1">
      <c r="A26" s="15" t="s">
        <v>113</v>
      </c>
      <c r="B26" s="15" t="s">
        <v>114</v>
      </c>
      <c r="C26" s="16">
        <v>317.16</v>
      </c>
      <c r="D26" s="16">
        <v>317.16</v>
      </c>
      <c r="E26" s="14" t="s">
        <v>14</v>
      </c>
      <c r="F26" s="14" t="s">
        <v>14</v>
      </c>
      <c r="G26" s="14" t="s">
        <v>14</v>
      </c>
      <c r="H26" s="14" t="s">
        <v>14</v>
      </c>
      <c r="I26" s="14" t="s">
        <v>14</v>
      </c>
      <c r="J26" s="14" t="s">
        <v>14</v>
      </c>
      <c r="K26" s="14" t="s">
        <v>14</v>
      </c>
    </row>
    <row r="27" spans="1:11" ht="30" customHeight="1">
      <c r="A27" s="15" t="s">
        <v>115</v>
      </c>
      <c r="B27" s="15" t="s">
        <v>116</v>
      </c>
      <c r="C27" s="16">
        <v>68.543</v>
      </c>
      <c r="D27" s="16">
        <v>68.543</v>
      </c>
      <c r="E27" s="14" t="s">
        <v>14</v>
      </c>
      <c r="F27" s="14" t="s">
        <v>14</v>
      </c>
      <c r="G27" s="14" t="s">
        <v>14</v>
      </c>
      <c r="H27" s="14" t="s">
        <v>14</v>
      </c>
      <c r="I27" s="14" t="s">
        <v>14</v>
      </c>
      <c r="J27" s="14" t="s">
        <v>14</v>
      </c>
      <c r="K27" s="14" t="s">
        <v>14</v>
      </c>
    </row>
    <row r="28" spans="1:11" ht="30" customHeight="1">
      <c r="A28" s="15" t="s">
        <v>119</v>
      </c>
      <c r="B28" s="15" t="s">
        <v>120</v>
      </c>
      <c r="C28" s="16">
        <v>47.67</v>
      </c>
      <c r="D28" s="16">
        <v>47.67</v>
      </c>
      <c r="E28" s="14" t="s">
        <v>14</v>
      </c>
      <c r="F28" s="14" t="s">
        <v>14</v>
      </c>
      <c r="G28" s="14" t="s">
        <v>14</v>
      </c>
      <c r="H28" s="14" t="s">
        <v>14</v>
      </c>
      <c r="I28" s="14" t="s">
        <v>14</v>
      </c>
      <c r="J28" s="14" t="s">
        <v>14</v>
      </c>
      <c r="K28" s="14" t="s">
        <v>14</v>
      </c>
    </row>
    <row r="29" spans="1:11" ht="30" customHeight="1">
      <c r="A29" s="15" t="s">
        <v>121</v>
      </c>
      <c r="B29" s="15" t="s">
        <v>122</v>
      </c>
      <c r="C29" s="16">
        <v>28.36</v>
      </c>
      <c r="D29" s="16">
        <v>28.36</v>
      </c>
      <c r="E29" s="14" t="s">
        <v>14</v>
      </c>
      <c r="F29" s="14" t="s">
        <v>14</v>
      </c>
      <c r="G29" s="14" t="s">
        <v>14</v>
      </c>
      <c r="H29" s="14" t="s">
        <v>14</v>
      </c>
      <c r="I29" s="14" t="s">
        <v>14</v>
      </c>
      <c r="J29" s="14" t="s">
        <v>14</v>
      </c>
      <c r="K29" s="14" t="s">
        <v>14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tabSelected="1" zoomScalePageLayoutView="0" workbookViewId="0" topLeftCell="C1">
      <selection activeCell="I10" sqref="I10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306</v>
      </c>
    </row>
    <row r="2" spans="1:27" s="1" customFormat="1" ht="32.25" customHeight="1">
      <c r="A2" s="177" t="s">
        <v>307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78" t="s">
        <v>3</v>
      </c>
      <c r="X3" s="178"/>
      <c r="Y3" s="178"/>
      <c r="Z3" s="178"/>
    </row>
    <row r="4" spans="1:27" s="3" customFormat="1" ht="45.75" customHeight="1">
      <c r="A4" s="179" t="s">
        <v>308</v>
      </c>
      <c r="B4" s="179"/>
      <c r="C4" s="180" t="s">
        <v>157</v>
      </c>
      <c r="D4" s="180" t="s">
        <v>309</v>
      </c>
      <c r="E4" s="180"/>
      <c r="F4" s="180"/>
      <c r="G4" s="180"/>
      <c r="H4" s="180"/>
      <c r="I4" s="180"/>
      <c r="J4" s="180"/>
      <c r="K4" s="180"/>
      <c r="L4" s="180" t="s">
        <v>310</v>
      </c>
      <c r="M4" s="180"/>
      <c r="N4" s="180"/>
      <c r="O4" s="180"/>
      <c r="P4" s="180"/>
      <c r="Q4" s="180"/>
      <c r="R4" s="180"/>
      <c r="S4" s="180"/>
      <c r="T4" s="180" t="s">
        <v>311</v>
      </c>
      <c r="U4" s="180"/>
      <c r="V4" s="180"/>
      <c r="W4" s="180"/>
      <c r="X4" s="180"/>
      <c r="Y4" s="180"/>
      <c r="Z4" s="180"/>
      <c r="AA4" s="180"/>
    </row>
    <row r="5" spans="1:27" s="3" customFormat="1" ht="29.25" customHeight="1">
      <c r="A5" s="179" t="s">
        <v>49</v>
      </c>
      <c r="B5" s="179" t="s">
        <v>50</v>
      </c>
      <c r="C5" s="180"/>
      <c r="D5" s="180" t="s">
        <v>55</v>
      </c>
      <c r="E5" s="179" t="s">
        <v>312</v>
      </c>
      <c r="F5" s="179"/>
      <c r="G5" s="179"/>
      <c r="H5" s="179" t="s">
        <v>11</v>
      </c>
      <c r="I5" s="179"/>
      <c r="J5" s="179"/>
      <c r="K5" s="179" t="s">
        <v>313</v>
      </c>
      <c r="L5" s="180" t="s">
        <v>55</v>
      </c>
      <c r="M5" s="179" t="s">
        <v>312</v>
      </c>
      <c r="N5" s="179"/>
      <c r="O5" s="179"/>
      <c r="P5" s="179" t="s">
        <v>11</v>
      </c>
      <c r="Q5" s="179"/>
      <c r="R5" s="179"/>
      <c r="S5" s="179" t="s">
        <v>313</v>
      </c>
      <c r="T5" s="180" t="s">
        <v>55</v>
      </c>
      <c r="U5" s="179" t="s">
        <v>312</v>
      </c>
      <c r="V5" s="179"/>
      <c r="W5" s="179"/>
      <c r="X5" s="179" t="s">
        <v>11</v>
      </c>
      <c r="Y5" s="179"/>
      <c r="Z5" s="179"/>
      <c r="AA5" s="179" t="s">
        <v>313</v>
      </c>
    </row>
    <row r="6" spans="1:27" s="3" customFormat="1" ht="24" customHeight="1">
      <c r="A6" s="179"/>
      <c r="B6" s="179"/>
      <c r="C6" s="180"/>
      <c r="D6" s="180"/>
      <c r="E6" s="6" t="s">
        <v>9</v>
      </c>
      <c r="F6" s="6" t="s">
        <v>128</v>
      </c>
      <c r="G6" s="6" t="s">
        <v>129</v>
      </c>
      <c r="H6" s="6" t="s">
        <v>9</v>
      </c>
      <c r="I6" s="6" t="s">
        <v>128</v>
      </c>
      <c r="J6" s="6" t="s">
        <v>129</v>
      </c>
      <c r="K6" s="179"/>
      <c r="L6" s="180"/>
      <c r="M6" s="6" t="s">
        <v>9</v>
      </c>
      <c r="N6" s="6" t="s">
        <v>128</v>
      </c>
      <c r="O6" s="6" t="s">
        <v>129</v>
      </c>
      <c r="P6" s="6" t="s">
        <v>9</v>
      </c>
      <c r="Q6" s="6" t="s">
        <v>128</v>
      </c>
      <c r="R6" s="6" t="s">
        <v>129</v>
      </c>
      <c r="S6" s="179"/>
      <c r="T6" s="180"/>
      <c r="U6" s="6" t="s">
        <v>9</v>
      </c>
      <c r="V6" s="6" t="s">
        <v>128</v>
      </c>
      <c r="W6" s="6" t="s">
        <v>129</v>
      </c>
      <c r="X6" s="6" t="s">
        <v>9</v>
      </c>
      <c r="Y6" s="6" t="s">
        <v>128</v>
      </c>
      <c r="Z6" s="6" t="s">
        <v>129</v>
      </c>
      <c r="AA6" s="179"/>
    </row>
    <row r="7" spans="1:27" s="4" customFormat="1" ht="24.75" customHeight="1">
      <c r="A7" s="7"/>
      <c r="B7" s="7"/>
      <c r="C7" s="7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4" customFormat="1" ht="24.75" customHeight="1">
      <c r="A8" s="7"/>
      <c r="B8" s="7"/>
      <c r="C8" s="7">
        <f aca="true" t="shared" si="0" ref="C8:C16">D8+L8+T8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4" customFormat="1" ht="24.75" customHeight="1">
      <c r="A9" s="7"/>
      <c r="B9" s="7"/>
      <c r="C9" s="7">
        <f t="shared" si="0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4" customFormat="1" ht="24.75" customHeight="1">
      <c r="A10" s="7"/>
      <c r="B10" s="7"/>
      <c r="C10" s="7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4" customFormat="1" ht="24.75" customHeight="1">
      <c r="A11" s="7"/>
      <c r="B11" s="7"/>
      <c r="C11" s="7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4" customFormat="1" ht="24.75" customHeight="1">
      <c r="A12" s="7"/>
      <c r="B12" s="7"/>
      <c r="C12" s="7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4" customFormat="1" ht="24.75" customHeight="1">
      <c r="A13" s="7"/>
      <c r="B13" s="7"/>
      <c r="C13" s="7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4" customFormat="1" ht="24.75" customHeight="1">
      <c r="A14" s="7"/>
      <c r="B14" s="7"/>
      <c r="C14" s="7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4" customFormat="1" ht="24.75" customHeight="1">
      <c r="A15" s="7"/>
      <c r="B15" s="7"/>
      <c r="C15" s="7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4" customFormat="1" ht="24.75" customHeight="1">
      <c r="A16" s="7"/>
      <c r="B16" s="7"/>
      <c r="C16" s="7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ht="14.25">
      <c r="C17" s="9" t="s">
        <v>231</v>
      </c>
    </row>
  </sheetData>
  <sheetProtection/>
  <mergeCells count="21"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B36" sqref="B36"/>
    </sheetView>
  </sheetViews>
  <sheetFormatPr defaultColWidth="9.00390625" defaultRowHeight="14.25"/>
  <cols>
    <col min="1" max="1" width="33.75390625" style="4" customWidth="1"/>
    <col min="2" max="2" width="14.625" style="32" customWidth="1"/>
    <col min="3" max="3" width="28.50390625" style="4" customWidth="1"/>
    <col min="4" max="4" width="10.75390625" style="32" customWidth="1"/>
    <col min="5" max="5" width="13.375" style="32" customWidth="1"/>
    <col min="6" max="6" width="18.875" style="32" customWidth="1"/>
    <col min="7" max="16384" width="9.00390625" style="4" customWidth="1"/>
  </cols>
  <sheetData>
    <row r="1" ht="21" customHeight="1">
      <c r="A1" s="4" t="s">
        <v>1</v>
      </c>
    </row>
    <row r="2" spans="1:6" s="17" customFormat="1" ht="28.5" customHeight="1">
      <c r="A2" s="136" t="s">
        <v>2</v>
      </c>
      <c r="B2" s="136"/>
      <c r="C2" s="136"/>
      <c r="D2" s="136"/>
      <c r="E2" s="136"/>
      <c r="F2" s="136"/>
    </row>
    <row r="3" spans="2:6" s="18" customFormat="1" ht="17.25" customHeight="1">
      <c r="B3" s="40"/>
      <c r="C3" s="115"/>
      <c r="D3" s="40"/>
      <c r="E3" s="40"/>
      <c r="F3" s="40" t="s">
        <v>3</v>
      </c>
    </row>
    <row r="4" spans="1:6" ht="17.25" customHeight="1">
      <c r="A4" s="137" t="s">
        <v>4</v>
      </c>
      <c r="B4" s="137"/>
      <c r="C4" s="137" t="s">
        <v>5</v>
      </c>
      <c r="D4" s="137"/>
      <c r="E4" s="137"/>
      <c r="F4" s="137"/>
    </row>
    <row r="5" spans="1:6" s="18" customFormat="1" ht="24.75" customHeight="1">
      <c r="A5" s="138" t="s">
        <v>6</v>
      </c>
      <c r="B5" s="139" t="s">
        <v>7</v>
      </c>
      <c r="C5" s="138" t="s">
        <v>8</v>
      </c>
      <c r="D5" s="138" t="s">
        <v>7</v>
      </c>
      <c r="E5" s="138"/>
      <c r="F5" s="138"/>
    </row>
    <row r="6" spans="1:6" s="18" customFormat="1" ht="27.75" customHeight="1">
      <c r="A6" s="138"/>
      <c r="B6" s="140"/>
      <c r="C6" s="138"/>
      <c r="D6" s="116" t="s">
        <v>9</v>
      </c>
      <c r="E6" s="116" t="s">
        <v>10</v>
      </c>
      <c r="F6" s="116" t="s">
        <v>11</v>
      </c>
    </row>
    <row r="7" spans="1:6" s="18" customFormat="1" ht="24.75" customHeight="1">
      <c r="A7" s="117" t="s">
        <v>12</v>
      </c>
      <c r="B7" s="118">
        <v>1988.21</v>
      </c>
      <c r="C7" s="117" t="s">
        <v>13</v>
      </c>
      <c r="D7" s="119">
        <f>SUM(D8:D28)</f>
        <v>1988.2100000000003</v>
      </c>
      <c r="E7" s="119">
        <f>SUM(E8:E28)</f>
        <v>1988.2100000000003</v>
      </c>
      <c r="F7" s="120" t="s">
        <v>14</v>
      </c>
    </row>
    <row r="8" spans="1:6" s="18" customFormat="1" ht="24.75" customHeight="1">
      <c r="A8" s="121" t="s">
        <v>15</v>
      </c>
      <c r="B8" s="118">
        <v>1988.21</v>
      </c>
      <c r="C8" s="121" t="s">
        <v>16</v>
      </c>
      <c r="D8" s="122">
        <f>E8+F8</f>
        <v>865.14</v>
      </c>
      <c r="E8" s="122">
        <v>865.14</v>
      </c>
      <c r="F8" s="120" t="s">
        <v>14</v>
      </c>
    </row>
    <row r="9" spans="1:6" s="18" customFormat="1" ht="24.75" customHeight="1">
      <c r="A9" s="121" t="s">
        <v>17</v>
      </c>
      <c r="B9" s="123">
        <v>0</v>
      </c>
      <c r="C9" s="121" t="s">
        <v>18</v>
      </c>
      <c r="D9" s="120" t="s">
        <v>14</v>
      </c>
      <c r="E9" s="120" t="s">
        <v>14</v>
      </c>
      <c r="F9" s="120" t="s">
        <v>14</v>
      </c>
    </row>
    <row r="10" spans="1:6" s="18" customFormat="1" ht="24.75" customHeight="1">
      <c r="A10" s="121"/>
      <c r="B10" s="123"/>
      <c r="C10" s="121" t="s">
        <v>19</v>
      </c>
      <c r="D10" s="120" t="s">
        <v>14</v>
      </c>
      <c r="E10" s="120" t="s">
        <v>14</v>
      </c>
      <c r="F10" s="120" t="s">
        <v>14</v>
      </c>
    </row>
    <row r="11" spans="1:6" s="18" customFormat="1" ht="24.75" customHeight="1">
      <c r="A11" s="121"/>
      <c r="B11" s="123"/>
      <c r="C11" s="121" t="s">
        <v>20</v>
      </c>
      <c r="D11" s="120" t="s">
        <v>14</v>
      </c>
      <c r="E11" s="120" t="s">
        <v>14</v>
      </c>
      <c r="F11" s="120" t="s">
        <v>14</v>
      </c>
    </row>
    <row r="12" spans="1:6" s="18" customFormat="1" ht="24.75" customHeight="1">
      <c r="A12" s="121"/>
      <c r="B12" s="123"/>
      <c r="C12" s="121" t="s">
        <v>21</v>
      </c>
      <c r="D12" s="120" t="s">
        <v>14</v>
      </c>
      <c r="E12" s="120" t="s">
        <v>14</v>
      </c>
      <c r="F12" s="120" t="s">
        <v>14</v>
      </c>
    </row>
    <row r="13" spans="1:6" s="18" customFormat="1" ht="24.75" customHeight="1">
      <c r="A13" s="121"/>
      <c r="B13" s="123"/>
      <c r="C13" s="121" t="s">
        <v>22</v>
      </c>
      <c r="D13" s="120" t="s">
        <v>14</v>
      </c>
      <c r="E13" s="120" t="s">
        <v>14</v>
      </c>
      <c r="F13" s="120" t="s">
        <v>14</v>
      </c>
    </row>
    <row r="14" spans="1:6" s="18" customFormat="1" ht="24.75" customHeight="1">
      <c r="A14" s="121"/>
      <c r="B14" s="123"/>
      <c r="C14" s="121" t="s">
        <v>23</v>
      </c>
      <c r="D14" s="120" t="s">
        <v>14</v>
      </c>
      <c r="E14" s="120" t="s">
        <v>14</v>
      </c>
      <c r="F14" s="120" t="s">
        <v>14</v>
      </c>
    </row>
    <row r="15" spans="1:6" s="18" customFormat="1" ht="24.75" customHeight="1">
      <c r="A15" s="121"/>
      <c r="B15" s="123"/>
      <c r="C15" s="121" t="s">
        <v>24</v>
      </c>
      <c r="D15" s="122">
        <f>E15+F15</f>
        <v>158.81</v>
      </c>
      <c r="E15" s="124">
        <v>158.81</v>
      </c>
      <c r="F15" s="120" t="s">
        <v>14</v>
      </c>
    </row>
    <row r="16" spans="1:6" s="18" customFormat="1" ht="24.75" customHeight="1">
      <c r="A16" s="121"/>
      <c r="B16" s="123"/>
      <c r="C16" s="121" t="s">
        <v>25</v>
      </c>
      <c r="D16" s="122">
        <v>67.4</v>
      </c>
      <c r="E16" s="122">
        <v>67.4</v>
      </c>
      <c r="F16" s="120" t="s">
        <v>14</v>
      </c>
    </row>
    <row r="17" spans="1:6" s="18" customFormat="1" ht="24.75" customHeight="1">
      <c r="A17" s="121"/>
      <c r="B17" s="123"/>
      <c r="C17" s="121" t="s">
        <v>26</v>
      </c>
      <c r="D17" s="122">
        <f>E17+F17</f>
        <v>35</v>
      </c>
      <c r="E17" s="122">
        <v>35</v>
      </c>
      <c r="F17" s="120" t="s">
        <v>14</v>
      </c>
    </row>
    <row r="18" spans="1:6" s="18" customFormat="1" ht="24.75" customHeight="1">
      <c r="A18" s="121"/>
      <c r="B18" s="123"/>
      <c r="C18" s="121" t="s">
        <v>27</v>
      </c>
      <c r="D18" s="122">
        <f>E18+F18</f>
        <v>78.01</v>
      </c>
      <c r="E18" s="122">
        <v>78.01</v>
      </c>
      <c r="F18" s="120" t="s">
        <v>14</v>
      </c>
    </row>
    <row r="19" spans="1:6" s="18" customFormat="1" ht="24.75" customHeight="1">
      <c r="A19" s="121"/>
      <c r="B19" s="123"/>
      <c r="C19" s="121" t="s">
        <v>28</v>
      </c>
      <c r="D19" s="122">
        <f>E19+F19</f>
        <v>707.82</v>
      </c>
      <c r="E19" s="122">
        <v>707.82</v>
      </c>
      <c r="F19" s="120" t="s">
        <v>14</v>
      </c>
    </row>
    <row r="20" spans="1:6" s="18" customFormat="1" ht="24.75" customHeight="1">
      <c r="A20" s="121"/>
      <c r="B20" s="123"/>
      <c r="C20" s="121" t="s">
        <v>29</v>
      </c>
      <c r="D20" s="120" t="s">
        <v>14</v>
      </c>
      <c r="E20" s="120" t="s">
        <v>14</v>
      </c>
      <c r="F20" s="120" t="s">
        <v>14</v>
      </c>
    </row>
    <row r="21" spans="1:6" s="18" customFormat="1" ht="24.75" customHeight="1">
      <c r="A21" s="121"/>
      <c r="B21" s="123"/>
      <c r="C21" s="121" t="s">
        <v>30</v>
      </c>
      <c r="D21" s="120" t="s">
        <v>14</v>
      </c>
      <c r="E21" s="120" t="s">
        <v>14</v>
      </c>
      <c r="F21" s="120" t="s">
        <v>14</v>
      </c>
    </row>
    <row r="22" spans="1:6" s="18" customFormat="1" ht="24.75" customHeight="1">
      <c r="A22" s="121"/>
      <c r="B22" s="123"/>
      <c r="C22" s="121" t="s">
        <v>31</v>
      </c>
      <c r="D22" s="120" t="s">
        <v>14</v>
      </c>
      <c r="E22" s="120" t="s">
        <v>14</v>
      </c>
      <c r="F22" s="120" t="s">
        <v>14</v>
      </c>
    </row>
    <row r="23" spans="1:6" s="18" customFormat="1" ht="24.75" customHeight="1">
      <c r="A23" s="121"/>
      <c r="B23" s="123"/>
      <c r="C23" s="121" t="s">
        <v>32</v>
      </c>
      <c r="D23" s="120" t="s">
        <v>14</v>
      </c>
      <c r="E23" s="120" t="s">
        <v>14</v>
      </c>
      <c r="F23" s="120" t="s">
        <v>14</v>
      </c>
    </row>
    <row r="24" spans="1:6" s="18" customFormat="1" ht="24.75" customHeight="1">
      <c r="A24" s="121"/>
      <c r="B24" s="123"/>
      <c r="C24" s="121" t="s">
        <v>33</v>
      </c>
      <c r="D24" s="120" t="s">
        <v>14</v>
      </c>
      <c r="E24" s="120" t="s">
        <v>14</v>
      </c>
      <c r="F24" s="120" t="s">
        <v>14</v>
      </c>
    </row>
    <row r="25" spans="1:6" s="18" customFormat="1" ht="24.75" customHeight="1">
      <c r="A25" s="121"/>
      <c r="B25" s="123"/>
      <c r="C25" s="121" t="s">
        <v>34</v>
      </c>
      <c r="D25" s="122">
        <f>E25+F25</f>
        <v>76.03</v>
      </c>
      <c r="E25" s="122">
        <v>76.03</v>
      </c>
      <c r="F25" s="120" t="s">
        <v>14</v>
      </c>
    </row>
    <row r="26" spans="1:6" s="18" customFormat="1" ht="24.75" customHeight="1">
      <c r="A26" s="121"/>
      <c r="B26" s="123"/>
      <c r="C26" s="121" t="s">
        <v>35</v>
      </c>
      <c r="D26" s="120" t="s">
        <v>14</v>
      </c>
      <c r="E26" s="120" t="s">
        <v>14</v>
      </c>
      <c r="F26" s="120" t="s">
        <v>14</v>
      </c>
    </row>
    <row r="27" spans="1:6" s="18" customFormat="1" ht="24.75" customHeight="1">
      <c r="A27" s="121"/>
      <c r="B27" s="123"/>
      <c r="C27" s="125" t="s">
        <v>36</v>
      </c>
      <c r="D27" s="120" t="s">
        <v>14</v>
      </c>
      <c r="E27" s="120" t="s">
        <v>14</v>
      </c>
      <c r="F27" s="120" t="s">
        <v>14</v>
      </c>
    </row>
    <row r="28" spans="1:6" s="18" customFormat="1" ht="24.75" customHeight="1">
      <c r="A28" s="121"/>
      <c r="B28" s="123"/>
      <c r="C28" s="121" t="s">
        <v>37</v>
      </c>
      <c r="D28" s="120" t="s">
        <v>14</v>
      </c>
      <c r="E28" s="120" t="s">
        <v>14</v>
      </c>
      <c r="F28" s="120" t="s">
        <v>14</v>
      </c>
    </row>
    <row r="29" spans="1:6" s="18" customFormat="1" ht="24.75" customHeight="1">
      <c r="A29" s="121"/>
      <c r="B29" s="123"/>
      <c r="C29" s="121"/>
      <c r="D29" s="120"/>
      <c r="E29" s="120"/>
      <c r="F29" s="120"/>
    </row>
    <row r="30" spans="1:6" s="18" customFormat="1" ht="24.75" customHeight="1">
      <c r="A30" s="121"/>
      <c r="B30" s="123"/>
      <c r="C30" s="121"/>
      <c r="D30" s="120"/>
      <c r="E30" s="120"/>
      <c r="F30" s="120"/>
    </row>
    <row r="31" spans="1:6" s="18" customFormat="1" ht="24.75" customHeight="1">
      <c r="A31" s="126" t="s">
        <v>38</v>
      </c>
      <c r="B31" s="123">
        <f>B32+B33</f>
        <v>0</v>
      </c>
      <c r="C31" s="126" t="s">
        <v>39</v>
      </c>
      <c r="D31" s="120" t="s">
        <v>14</v>
      </c>
      <c r="E31" s="120" t="s">
        <v>14</v>
      </c>
      <c r="F31" s="120" t="s">
        <v>14</v>
      </c>
    </row>
    <row r="32" spans="1:6" s="18" customFormat="1" ht="24.75" customHeight="1">
      <c r="A32" s="121" t="s">
        <v>15</v>
      </c>
      <c r="B32" s="123">
        <v>0</v>
      </c>
      <c r="C32" s="121" t="s">
        <v>15</v>
      </c>
      <c r="D32" s="120" t="s">
        <v>14</v>
      </c>
      <c r="E32" s="120" t="s">
        <v>14</v>
      </c>
      <c r="F32" s="120" t="s">
        <v>14</v>
      </c>
    </row>
    <row r="33" spans="1:6" s="18" customFormat="1" ht="24.75" customHeight="1">
      <c r="A33" s="121" t="s">
        <v>17</v>
      </c>
      <c r="B33" s="123">
        <v>0</v>
      </c>
      <c r="C33" s="127" t="s">
        <v>17</v>
      </c>
      <c r="D33" s="120" t="s">
        <v>14</v>
      </c>
      <c r="E33" s="120" t="s">
        <v>14</v>
      </c>
      <c r="F33" s="120" t="s">
        <v>14</v>
      </c>
    </row>
    <row r="34" spans="1:6" s="18" customFormat="1" ht="24.75" customHeight="1">
      <c r="A34" s="128" t="s">
        <v>40</v>
      </c>
      <c r="B34" s="129">
        <f>B7+B31</f>
        <v>1988.21</v>
      </c>
      <c r="C34" s="130" t="s">
        <v>41</v>
      </c>
      <c r="D34" s="131">
        <f>D7+D31</f>
        <v>1988.2100000000003</v>
      </c>
      <c r="E34" s="131">
        <f>E7+E31</f>
        <v>1988.2100000000003</v>
      </c>
      <c r="F34" s="131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C3" sqref="C3:F3"/>
    </sheetView>
  </sheetViews>
  <sheetFormatPr defaultColWidth="9.00390625" defaultRowHeight="14.25"/>
  <cols>
    <col min="1" max="1" width="9.50390625" style="83" customWidth="1"/>
    <col min="2" max="2" width="17.375" style="84" customWidth="1"/>
    <col min="3" max="3" width="12.875" style="32" customWidth="1"/>
    <col min="4" max="4" width="13.125" style="32" customWidth="1"/>
    <col min="5" max="5" width="12.75390625" style="32" customWidth="1"/>
    <col min="6" max="6" width="15.50390625" style="32" customWidth="1"/>
    <col min="7" max="7" width="9.25390625" style="85" customWidth="1"/>
    <col min="8" max="8" width="10.50390625" style="85" customWidth="1"/>
    <col min="9" max="9" width="8.875" style="85" customWidth="1"/>
    <col min="10" max="10" width="8.125" style="85" customWidth="1"/>
    <col min="11" max="11" width="14.125" style="85" customWidth="1"/>
    <col min="12" max="12" width="10.00390625" style="85" customWidth="1"/>
    <col min="13" max="13" width="11.00390625" style="85" customWidth="1"/>
    <col min="14" max="14" width="12.25390625" style="85" customWidth="1"/>
    <col min="15" max="16384" width="9.00390625" style="4" customWidth="1"/>
  </cols>
  <sheetData>
    <row r="1" ht="29.25" customHeight="1">
      <c r="A1" s="83" t="s">
        <v>42</v>
      </c>
    </row>
    <row r="2" spans="1:14" s="17" customFormat="1" ht="31.5" customHeight="1">
      <c r="A2" s="141" t="s">
        <v>43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s="82" customFormat="1" ht="31.5" customHeight="1">
      <c r="A3" s="86"/>
      <c r="B3" s="87"/>
      <c r="C3" s="88"/>
      <c r="D3" s="88"/>
      <c r="E3" s="88"/>
      <c r="F3" s="88"/>
      <c r="G3" s="88">
        <f>G7+G16+G25+G31+G34+G39+G47</f>
        <v>0</v>
      </c>
      <c r="H3" s="88">
        <f>H7+H16+H25+H31+H34+H39+H47</f>
        <v>0</v>
      </c>
      <c r="I3" s="114"/>
      <c r="J3" s="114"/>
      <c r="K3" s="114"/>
      <c r="L3" s="114"/>
      <c r="M3" s="114"/>
      <c r="N3" s="114" t="s">
        <v>3</v>
      </c>
    </row>
    <row r="4" spans="1:14" s="18" customFormat="1" ht="30" customHeight="1">
      <c r="A4" s="142" t="s">
        <v>44</v>
      </c>
      <c r="B4" s="143"/>
      <c r="C4" s="143" t="s">
        <v>45</v>
      </c>
      <c r="D4" s="144" t="s">
        <v>46</v>
      </c>
      <c r="E4" s="145"/>
      <c r="F4" s="145"/>
      <c r="G4" s="145"/>
      <c r="H4" s="145"/>
      <c r="I4" s="144" t="s">
        <v>47</v>
      </c>
      <c r="J4" s="145"/>
      <c r="K4" s="145"/>
      <c r="L4" s="145"/>
      <c r="M4" s="145"/>
      <c r="N4" s="148" t="s">
        <v>48</v>
      </c>
    </row>
    <row r="5" spans="1:14" s="18" customFormat="1" ht="45">
      <c r="A5" s="89" t="s">
        <v>49</v>
      </c>
      <c r="B5" s="12" t="s">
        <v>50</v>
      </c>
      <c r="C5" s="143"/>
      <c r="D5" s="90" t="s">
        <v>9</v>
      </c>
      <c r="E5" s="90" t="s">
        <v>51</v>
      </c>
      <c r="F5" s="90" t="s">
        <v>52</v>
      </c>
      <c r="G5" s="91" t="s">
        <v>53</v>
      </c>
      <c r="H5" s="90" t="s">
        <v>54</v>
      </c>
      <c r="I5" s="90" t="s">
        <v>9</v>
      </c>
      <c r="J5" s="90" t="s">
        <v>51</v>
      </c>
      <c r="K5" s="90" t="s">
        <v>52</v>
      </c>
      <c r="L5" s="90" t="s">
        <v>53</v>
      </c>
      <c r="M5" s="90" t="s">
        <v>54</v>
      </c>
      <c r="N5" s="149"/>
    </row>
    <row r="6" spans="1:14" s="18" customFormat="1" ht="24.75" customHeight="1">
      <c r="A6" s="146" t="s">
        <v>55</v>
      </c>
      <c r="B6" s="147"/>
      <c r="C6" s="92">
        <f>D6+I6</f>
        <v>1988.2099999999998</v>
      </c>
      <c r="D6" s="92">
        <f>E6+F6+G6+H6</f>
        <v>1988.2099999999998</v>
      </c>
      <c r="E6" s="92">
        <f>E7+E16+E25+E31+E34+E39+E47</f>
        <v>1653.2099999999998</v>
      </c>
      <c r="F6" s="92">
        <f>F7+F16+F25+F31+F34+F39+F47</f>
        <v>335</v>
      </c>
      <c r="G6" s="93" t="s">
        <v>56</v>
      </c>
      <c r="H6" s="93" t="s">
        <v>56</v>
      </c>
      <c r="I6" s="93" t="s">
        <v>56</v>
      </c>
      <c r="J6" s="93" t="s">
        <v>56</v>
      </c>
      <c r="K6" s="93" t="s">
        <v>56</v>
      </c>
      <c r="L6" s="93" t="s">
        <v>56</v>
      </c>
      <c r="M6" s="93" t="s">
        <v>56</v>
      </c>
      <c r="N6" s="93" t="s">
        <v>56</v>
      </c>
    </row>
    <row r="7" spans="1:14" s="18" customFormat="1" ht="24.75" customHeight="1">
      <c r="A7" s="94">
        <v>201</v>
      </c>
      <c r="B7" s="95" t="s">
        <v>57</v>
      </c>
      <c r="C7" s="96">
        <f>D7</f>
        <v>865.1399999999999</v>
      </c>
      <c r="D7" s="96">
        <f>E7+F7+G7+H7</f>
        <v>865.1399999999999</v>
      </c>
      <c r="E7" s="96">
        <f>E8+E10+E14</f>
        <v>785.1399999999999</v>
      </c>
      <c r="F7" s="96">
        <f>F8+F10+F14</f>
        <v>80</v>
      </c>
      <c r="G7" s="93" t="s">
        <v>56</v>
      </c>
      <c r="H7" s="93" t="s">
        <v>56</v>
      </c>
      <c r="I7" s="93" t="s">
        <v>56</v>
      </c>
      <c r="J7" s="93" t="s">
        <v>56</v>
      </c>
      <c r="K7" s="93" t="s">
        <v>56</v>
      </c>
      <c r="L7" s="93" t="s">
        <v>56</v>
      </c>
      <c r="M7" s="93" t="s">
        <v>56</v>
      </c>
      <c r="N7" s="93" t="s">
        <v>56</v>
      </c>
    </row>
    <row r="8" spans="1:14" s="18" customFormat="1" ht="24.75" customHeight="1">
      <c r="A8" s="97">
        <v>20101</v>
      </c>
      <c r="B8" s="95" t="s">
        <v>58</v>
      </c>
      <c r="C8" s="96">
        <v>12.06</v>
      </c>
      <c r="D8" s="96">
        <v>12.06</v>
      </c>
      <c r="E8" s="96">
        <f>E9</f>
        <v>12.06</v>
      </c>
      <c r="F8" s="98" t="s">
        <v>59</v>
      </c>
      <c r="G8" s="93" t="s">
        <v>56</v>
      </c>
      <c r="H8" s="93" t="s">
        <v>56</v>
      </c>
      <c r="I8" s="93" t="s">
        <v>56</v>
      </c>
      <c r="J8" s="93" t="s">
        <v>56</v>
      </c>
      <c r="K8" s="93" t="s">
        <v>56</v>
      </c>
      <c r="L8" s="93" t="s">
        <v>56</v>
      </c>
      <c r="M8" s="93" t="s">
        <v>56</v>
      </c>
      <c r="N8" s="93" t="s">
        <v>56</v>
      </c>
    </row>
    <row r="9" spans="1:14" s="18" customFormat="1" ht="24.75" customHeight="1">
      <c r="A9" s="99" t="s">
        <v>60</v>
      </c>
      <c r="B9" s="100" t="s">
        <v>61</v>
      </c>
      <c r="C9" s="101">
        <f>D9+I9</f>
        <v>12.06</v>
      </c>
      <c r="D9" s="101">
        <f>E9+F9+G9+H9</f>
        <v>12.06</v>
      </c>
      <c r="E9" s="101">
        <v>12.06</v>
      </c>
      <c r="F9" s="93" t="s">
        <v>56</v>
      </c>
      <c r="G9" s="93" t="s">
        <v>56</v>
      </c>
      <c r="H9" s="93" t="s">
        <v>56</v>
      </c>
      <c r="I9" s="93" t="s">
        <v>56</v>
      </c>
      <c r="J9" s="93" t="s">
        <v>56</v>
      </c>
      <c r="K9" s="93" t="s">
        <v>56</v>
      </c>
      <c r="L9" s="93" t="s">
        <v>56</v>
      </c>
      <c r="M9" s="93" t="s">
        <v>56</v>
      </c>
      <c r="N9" s="93" t="s">
        <v>56</v>
      </c>
    </row>
    <row r="10" spans="1:14" s="18" customFormat="1" ht="24.75" customHeight="1">
      <c r="A10" s="102">
        <v>20103</v>
      </c>
      <c r="B10" s="103" t="s">
        <v>62</v>
      </c>
      <c r="C10" s="101">
        <f>D10+I10</f>
        <v>849.0799999999999</v>
      </c>
      <c r="D10" s="101">
        <f>E10+F10+G10+H10</f>
        <v>849.0799999999999</v>
      </c>
      <c r="E10" s="101">
        <f>E11+E12+E13</f>
        <v>769.0799999999999</v>
      </c>
      <c r="F10" s="101">
        <f>F11+F12+F13</f>
        <v>80</v>
      </c>
      <c r="G10" s="93" t="s">
        <v>56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 t="s">
        <v>56</v>
      </c>
      <c r="N10" s="93" t="s">
        <v>56</v>
      </c>
    </row>
    <row r="11" spans="1:14" s="18" customFormat="1" ht="24.75" customHeight="1">
      <c r="A11" s="99" t="s">
        <v>63</v>
      </c>
      <c r="B11" s="100" t="s">
        <v>64</v>
      </c>
      <c r="C11" s="101">
        <f>D11+I11</f>
        <v>630.89</v>
      </c>
      <c r="D11" s="101">
        <f>E11+F11+G11+H11</f>
        <v>630.89</v>
      </c>
      <c r="E11" s="101">
        <v>630.89</v>
      </c>
      <c r="F11" s="93" t="s">
        <v>56</v>
      </c>
      <c r="G11" s="93" t="s">
        <v>56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 t="s">
        <v>56</v>
      </c>
      <c r="N11" s="93" t="s">
        <v>56</v>
      </c>
    </row>
    <row r="12" spans="1:14" s="18" customFormat="1" ht="24.75" customHeight="1">
      <c r="A12" s="99" t="s">
        <v>65</v>
      </c>
      <c r="B12" s="100" t="s">
        <v>66</v>
      </c>
      <c r="C12" s="101">
        <f>D12+I12</f>
        <v>20</v>
      </c>
      <c r="D12" s="101">
        <f>E12+F12+G12+H12</f>
        <v>20</v>
      </c>
      <c r="E12" s="101">
        <v>20</v>
      </c>
      <c r="F12" s="93" t="s">
        <v>14</v>
      </c>
      <c r="G12" s="93" t="s">
        <v>56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 t="s">
        <v>56</v>
      </c>
      <c r="N12" s="93" t="s">
        <v>56</v>
      </c>
    </row>
    <row r="13" spans="1:14" s="18" customFormat="1" ht="24.75" customHeight="1">
      <c r="A13" s="99" t="s">
        <v>67</v>
      </c>
      <c r="B13" s="100" t="s">
        <v>68</v>
      </c>
      <c r="C13" s="101">
        <f>D13+I13</f>
        <v>198.19</v>
      </c>
      <c r="D13" s="101">
        <f>E13+F13+G13+H13</f>
        <v>198.19</v>
      </c>
      <c r="E13" s="101">
        <v>118.19</v>
      </c>
      <c r="F13" s="101">
        <v>80</v>
      </c>
      <c r="G13" s="93" t="s">
        <v>56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 t="s">
        <v>56</v>
      </c>
      <c r="N13" s="93" t="s">
        <v>56</v>
      </c>
    </row>
    <row r="14" spans="1:14" s="18" customFormat="1" ht="24.75" customHeight="1">
      <c r="A14" s="102">
        <v>20131</v>
      </c>
      <c r="B14" s="104" t="s">
        <v>69</v>
      </c>
      <c r="C14" s="101">
        <v>4</v>
      </c>
      <c r="D14" s="101">
        <v>4</v>
      </c>
      <c r="E14" s="101">
        <v>4</v>
      </c>
      <c r="F14" s="93" t="s">
        <v>56</v>
      </c>
      <c r="G14" s="93" t="s">
        <v>56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 t="s">
        <v>56</v>
      </c>
      <c r="N14" s="93" t="s">
        <v>56</v>
      </c>
    </row>
    <row r="15" spans="1:14" s="18" customFormat="1" ht="24.75" customHeight="1">
      <c r="A15" s="99" t="s">
        <v>70</v>
      </c>
      <c r="B15" s="100" t="s">
        <v>64</v>
      </c>
      <c r="C15" s="101">
        <f aca="true" t="shared" si="0" ref="C15:C30">D15+I15</f>
        <v>4</v>
      </c>
      <c r="D15" s="101">
        <f aca="true" t="shared" si="1" ref="D15:D30">E15+F15+G15+H15</f>
        <v>4</v>
      </c>
      <c r="E15" s="101">
        <v>4</v>
      </c>
      <c r="F15" s="93" t="s">
        <v>56</v>
      </c>
      <c r="G15" s="93" t="s">
        <v>56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 t="s">
        <v>56</v>
      </c>
      <c r="N15" s="93" t="s">
        <v>56</v>
      </c>
    </row>
    <row r="16" spans="1:14" s="18" customFormat="1" ht="24.75" customHeight="1">
      <c r="A16" s="105">
        <v>208</v>
      </c>
      <c r="B16" s="106" t="s">
        <v>71</v>
      </c>
      <c r="C16" s="101">
        <f t="shared" si="0"/>
        <v>158.81</v>
      </c>
      <c r="D16" s="101">
        <f t="shared" si="1"/>
        <v>158.81</v>
      </c>
      <c r="E16" s="101">
        <f>E17+E19+E23</f>
        <v>158.81</v>
      </c>
      <c r="F16" s="93" t="s">
        <v>56</v>
      </c>
      <c r="G16" s="93" t="s">
        <v>56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 t="s">
        <v>56</v>
      </c>
      <c r="N16" s="93" t="s">
        <v>56</v>
      </c>
    </row>
    <row r="17" spans="1:14" s="18" customFormat="1" ht="24.75" customHeight="1">
      <c r="A17" s="107">
        <v>20802</v>
      </c>
      <c r="B17" s="106" t="s">
        <v>72</v>
      </c>
      <c r="C17" s="101">
        <f t="shared" si="0"/>
        <v>38.54</v>
      </c>
      <c r="D17" s="101">
        <f t="shared" si="1"/>
        <v>38.54</v>
      </c>
      <c r="E17" s="101">
        <f>E18</f>
        <v>38.54</v>
      </c>
      <c r="F17" s="93" t="s">
        <v>56</v>
      </c>
      <c r="G17" s="93" t="s">
        <v>56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 t="s">
        <v>56</v>
      </c>
      <c r="N17" s="93" t="s">
        <v>56</v>
      </c>
    </row>
    <row r="18" spans="1:14" s="18" customFormat="1" ht="24.75" customHeight="1">
      <c r="A18" s="99" t="s">
        <v>73</v>
      </c>
      <c r="B18" s="100" t="s">
        <v>74</v>
      </c>
      <c r="C18" s="101">
        <f t="shared" si="0"/>
        <v>38.54</v>
      </c>
      <c r="D18" s="101">
        <f t="shared" si="1"/>
        <v>38.54</v>
      </c>
      <c r="E18" s="101">
        <v>38.54</v>
      </c>
      <c r="F18" s="93" t="s">
        <v>56</v>
      </c>
      <c r="G18" s="93" t="s">
        <v>56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 t="s">
        <v>56</v>
      </c>
      <c r="N18" s="93" t="s">
        <v>56</v>
      </c>
    </row>
    <row r="19" spans="1:14" s="18" customFormat="1" ht="24.75" customHeight="1">
      <c r="A19" s="102">
        <v>20805</v>
      </c>
      <c r="B19" s="106" t="s">
        <v>75</v>
      </c>
      <c r="C19" s="101">
        <f t="shared" si="0"/>
        <v>104.67</v>
      </c>
      <c r="D19" s="101">
        <f t="shared" si="1"/>
        <v>104.67</v>
      </c>
      <c r="E19" s="101">
        <f>E20+E21+E22</f>
        <v>104.67</v>
      </c>
      <c r="F19" s="93" t="s">
        <v>56</v>
      </c>
      <c r="G19" s="93" t="s">
        <v>56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 t="s">
        <v>56</v>
      </c>
      <c r="N19" s="93" t="s">
        <v>56</v>
      </c>
    </row>
    <row r="20" spans="1:14" s="18" customFormat="1" ht="24.75" customHeight="1">
      <c r="A20" s="99" t="s">
        <v>76</v>
      </c>
      <c r="B20" s="100" t="s">
        <v>77</v>
      </c>
      <c r="C20" s="101">
        <f t="shared" si="0"/>
        <v>10.08</v>
      </c>
      <c r="D20" s="101">
        <f t="shared" si="1"/>
        <v>10.08</v>
      </c>
      <c r="E20" s="101">
        <v>10.08</v>
      </c>
      <c r="F20" s="93" t="s">
        <v>56</v>
      </c>
      <c r="G20" s="93" t="s">
        <v>56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 t="s">
        <v>56</v>
      </c>
      <c r="N20" s="93" t="s">
        <v>56</v>
      </c>
    </row>
    <row r="21" spans="1:14" s="18" customFormat="1" ht="24.75" customHeight="1">
      <c r="A21" s="99" t="s">
        <v>78</v>
      </c>
      <c r="B21" s="100" t="s">
        <v>79</v>
      </c>
      <c r="C21" s="101">
        <f t="shared" si="0"/>
        <v>67.56</v>
      </c>
      <c r="D21" s="101">
        <f t="shared" si="1"/>
        <v>67.56</v>
      </c>
      <c r="E21" s="101">
        <v>67.56</v>
      </c>
      <c r="F21" s="93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</row>
    <row r="22" spans="1:14" s="18" customFormat="1" ht="24.75" customHeight="1">
      <c r="A22" s="99" t="s">
        <v>80</v>
      </c>
      <c r="B22" s="100" t="s">
        <v>81</v>
      </c>
      <c r="C22" s="101">
        <f t="shared" si="0"/>
        <v>27.03</v>
      </c>
      <c r="D22" s="101">
        <f t="shared" si="1"/>
        <v>27.03</v>
      </c>
      <c r="E22" s="101">
        <v>27.03</v>
      </c>
      <c r="F22" s="93" t="s">
        <v>56</v>
      </c>
      <c r="G22" s="93" t="s">
        <v>56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 t="s">
        <v>56</v>
      </c>
      <c r="N22" s="93" t="s">
        <v>56</v>
      </c>
    </row>
    <row r="23" spans="1:14" s="18" customFormat="1" ht="24.75" customHeight="1">
      <c r="A23" s="102">
        <v>20808</v>
      </c>
      <c r="B23" s="108" t="s">
        <v>82</v>
      </c>
      <c r="C23" s="101">
        <f t="shared" si="0"/>
        <v>15.6</v>
      </c>
      <c r="D23" s="101">
        <f t="shared" si="1"/>
        <v>15.6</v>
      </c>
      <c r="E23" s="101">
        <v>15.6</v>
      </c>
      <c r="F23" s="93" t="s">
        <v>56</v>
      </c>
      <c r="G23" s="93" t="s">
        <v>56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 t="s">
        <v>56</v>
      </c>
      <c r="N23" s="93" t="s">
        <v>56</v>
      </c>
    </row>
    <row r="24" spans="1:14" s="18" customFormat="1" ht="24.75" customHeight="1">
      <c r="A24" s="99" t="s">
        <v>83</v>
      </c>
      <c r="B24" s="100" t="s">
        <v>84</v>
      </c>
      <c r="C24" s="101">
        <f t="shared" si="0"/>
        <v>15.6</v>
      </c>
      <c r="D24" s="101">
        <f t="shared" si="1"/>
        <v>15.6</v>
      </c>
      <c r="E24" s="101">
        <v>15.6</v>
      </c>
      <c r="F24" s="93" t="s">
        <v>56</v>
      </c>
      <c r="G24" s="93" t="s">
        <v>56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 t="s">
        <v>56</v>
      </c>
      <c r="N24" s="93" t="s">
        <v>56</v>
      </c>
    </row>
    <row r="25" spans="1:14" s="18" customFormat="1" ht="24.75" customHeight="1">
      <c r="A25" s="109">
        <v>210</v>
      </c>
      <c r="B25" s="110" t="s">
        <v>85</v>
      </c>
      <c r="C25" s="101">
        <f t="shared" si="0"/>
        <v>67.4</v>
      </c>
      <c r="D25" s="101">
        <f t="shared" si="1"/>
        <v>67.4</v>
      </c>
      <c r="E25" s="101">
        <f>E26+E28</f>
        <v>57.400000000000006</v>
      </c>
      <c r="F25" s="101">
        <f>F26+F28</f>
        <v>10</v>
      </c>
      <c r="G25" s="93" t="s">
        <v>56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 t="s">
        <v>56</v>
      </c>
      <c r="N25" s="93" t="s">
        <v>56</v>
      </c>
    </row>
    <row r="26" spans="1:14" s="18" customFormat="1" ht="24.75" customHeight="1">
      <c r="A26" s="102">
        <v>21007</v>
      </c>
      <c r="B26" s="110" t="s">
        <v>86</v>
      </c>
      <c r="C26" s="101">
        <f t="shared" si="0"/>
        <v>19.27</v>
      </c>
      <c r="D26" s="101">
        <f t="shared" si="1"/>
        <v>19.27</v>
      </c>
      <c r="E26" s="101">
        <f>E27</f>
        <v>9.27</v>
      </c>
      <c r="F26" s="101">
        <f>F27</f>
        <v>10</v>
      </c>
      <c r="G26" s="93" t="s">
        <v>56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 t="s">
        <v>56</v>
      </c>
      <c r="N26" s="93" t="s">
        <v>56</v>
      </c>
    </row>
    <row r="27" spans="1:14" s="18" customFormat="1" ht="24.75" customHeight="1">
      <c r="A27" s="99" t="s">
        <v>87</v>
      </c>
      <c r="B27" s="100" t="s">
        <v>88</v>
      </c>
      <c r="C27" s="101">
        <f t="shared" si="0"/>
        <v>19.27</v>
      </c>
      <c r="D27" s="101">
        <f t="shared" si="1"/>
        <v>19.27</v>
      </c>
      <c r="E27" s="101">
        <v>9.27</v>
      </c>
      <c r="F27" s="101">
        <v>10</v>
      </c>
      <c r="G27" s="93" t="s">
        <v>56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 t="s">
        <v>56</v>
      </c>
      <c r="N27" s="93" t="s">
        <v>56</v>
      </c>
    </row>
    <row r="28" spans="1:14" s="18" customFormat="1" ht="24.75" customHeight="1">
      <c r="A28" s="102">
        <v>21011</v>
      </c>
      <c r="B28" s="111" t="s">
        <v>89</v>
      </c>
      <c r="C28" s="101">
        <f t="shared" si="0"/>
        <v>48.13</v>
      </c>
      <c r="D28" s="101">
        <f t="shared" si="1"/>
        <v>48.13</v>
      </c>
      <c r="E28" s="101">
        <f>E29+E30</f>
        <v>48.13</v>
      </c>
      <c r="F28" s="93" t="s">
        <v>56</v>
      </c>
      <c r="G28" s="93" t="s">
        <v>56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 t="s">
        <v>56</v>
      </c>
      <c r="N28" s="93" t="s">
        <v>56</v>
      </c>
    </row>
    <row r="29" spans="1:14" s="18" customFormat="1" ht="24.75" customHeight="1">
      <c r="A29" s="99" t="s">
        <v>90</v>
      </c>
      <c r="B29" s="100" t="s">
        <v>91</v>
      </c>
      <c r="C29" s="101">
        <f t="shared" si="0"/>
        <v>27.03</v>
      </c>
      <c r="D29" s="101">
        <f t="shared" si="1"/>
        <v>27.03</v>
      </c>
      <c r="E29" s="101">
        <v>27.03</v>
      </c>
      <c r="F29" s="93" t="s">
        <v>56</v>
      </c>
      <c r="G29" s="93" t="s">
        <v>56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 t="s">
        <v>56</v>
      </c>
      <c r="N29" s="93" t="s">
        <v>56</v>
      </c>
    </row>
    <row r="30" spans="1:14" s="18" customFormat="1" ht="24.75" customHeight="1">
      <c r="A30" s="99" t="s">
        <v>92</v>
      </c>
      <c r="B30" s="100" t="s">
        <v>93</v>
      </c>
      <c r="C30" s="101">
        <f t="shared" si="0"/>
        <v>21.1</v>
      </c>
      <c r="D30" s="101">
        <f t="shared" si="1"/>
        <v>21.1</v>
      </c>
      <c r="E30" s="101">
        <v>21.1</v>
      </c>
      <c r="F30" s="93" t="s">
        <v>56</v>
      </c>
      <c r="G30" s="93" t="s">
        <v>56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 t="s">
        <v>56</v>
      </c>
      <c r="N30" s="93" t="s">
        <v>56</v>
      </c>
    </row>
    <row r="31" spans="1:14" s="18" customFormat="1" ht="24.75" customHeight="1">
      <c r="A31" s="109">
        <v>211</v>
      </c>
      <c r="B31" s="100" t="s">
        <v>94</v>
      </c>
      <c r="C31" s="101">
        <f aca="true" t="shared" si="2" ref="C31:F32">C32</f>
        <v>35</v>
      </c>
      <c r="D31" s="101">
        <f t="shared" si="2"/>
        <v>35</v>
      </c>
      <c r="E31" s="101">
        <f t="shared" si="2"/>
        <v>10</v>
      </c>
      <c r="F31" s="101">
        <f t="shared" si="2"/>
        <v>25</v>
      </c>
      <c r="G31" s="93" t="s">
        <v>56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 t="s">
        <v>56</v>
      </c>
      <c r="N31" s="93" t="s">
        <v>56</v>
      </c>
    </row>
    <row r="32" spans="1:14" s="18" customFormat="1" ht="24.75" customHeight="1">
      <c r="A32" s="102">
        <v>21104</v>
      </c>
      <c r="B32" s="100" t="s">
        <v>95</v>
      </c>
      <c r="C32" s="101">
        <f t="shared" si="2"/>
        <v>35</v>
      </c>
      <c r="D32" s="101">
        <f t="shared" si="2"/>
        <v>35</v>
      </c>
      <c r="E32" s="101">
        <f t="shared" si="2"/>
        <v>10</v>
      </c>
      <c r="F32" s="101">
        <f t="shared" si="2"/>
        <v>25</v>
      </c>
      <c r="G32" s="93" t="s">
        <v>56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 t="s">
        <v>56</v>
      </c>
      <c r="N32" s="93" t="s">
        <v>56</v>
      </c>
    </row>
    <row r="33" spans="1:14" s="18" customFormat="1" ht="24.75" customHeight="1">
      <c r="A33" s="99" t="s">
        <v>96</v>
      </c>
      <c r="B33" s="100" t="s">
        <v>97</v>
      </c>
      <c r="C33" s="101">
        <f>D33+I33</f>
        <v>35</v>
      </c>
      <c r="D33" s="101">
        <f>E33+F33+G33+H33</f>
        <v>35</v>
      </c>
      <c r="E33" s="101">
        <v>10</v>
      </c>
      <c r="F33" s="101">
        <v>25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</row>
    <row r="34" spans="1:14" s="18" customFormat="1" ht="24.75" customHeight="1">
      <c r="A34" s="112">
        <v>212</v>
      </c>
      <c r="B34" s="111" t="s">
        <v>98</v>
      </c>
      <c r="C34" s="101">
        <f>D34+I34</f>
        <v>78.00999999999999</v>
      </c>
      <c r="D34" s="101">
        <f>E34+F34+G34+H34</f>
        <v>78.00999999999999</v>
      </c>
      <c r="E34" s="101">
        <f>E35+E37</f>
        <v>48.01</v>
      </c>
      <c r="F34" s="101">
        <f>F35+F37</f>
        <v>30</v>
      </c>
      <c r="G34" s="93" t="s">
        <v>56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 t="s">
        <v>56</v>
      </c>
      <c r="N34" s="93" t="s">
        <v>56</v>
      </c>
    </row>
    <row r="35" spans="1:14" s="18" customFormat="1" ht="24.75" customHeight="1">
      <c r="A35" s="113">
        <v>21201</v>
      </c>
      <c r="B35" s="111" t="s">
        <v>99</v>
      </c>
      <c r="C35" s="101">
        <f>C36</f>
        <v>48.01</v>
      </c>
      <c r="D35" s="101">
        <f>D36</f>
        <v>48.01</v>
      </c>
      <c r="E35" s="101">
        <f>E36:E36</f>
        <v>48.01</v>
      </c>
      <c r="F35" s="93" t="s">
        <v>56</v>
      </c>
      <c r="G35" s="93" t="s">
        <v>56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 t="s">
        <v>56</v>
      </c>
      <c r="N35" s="93" t="s">
        <v>56</v>
      </c>
    </row>
    <row r="36" spans="1:14" s="18" customFormat="1" ht="24.75" customHeight="1">
      <c r="A36" s="99" t="s">
        <v>100</v>
      </c>
      <c r="B36" s="100" t="s">
        <v>101</v>
      </c>
      <c r="C36" s="101">
        <f>D36+I36</f>
        <v>48.01</v>
      </c>
      <c r="D36" s="101">
        <f>E36+F36+G36+H36</f>
        <v>48.01</v>
      </c>
      <c r="E36" s="101">
        <v>48.01</v>
      </c>
      <c r="F36" s="93" t="s">
        <v>56</v>
      </c>
      <c r="G36" s="93" t="s">
        <v>56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 t="s">
        <v>56</v>
      </c>
      <c r="N36" s="93" t="s">
        <v>56</v>
      </c>
    </row>
    <row r="37" spans="1:14" s="18" customFormat="1" ht="24.75" customHeight="1">
      <c r="A37" s="102">
        <v>21203</v>
      </c>
      <c r="B37" s="111" t="s">
        <v>102</v>
      </c>
      <c r="C37" s="101">
        <v>30</v>
      </c>
      <c r="D37" s="101">
        <v>30</v>
      </c>
      <c r="E37" s="93" t="s">
        <v>56</v>
      </c>
      <c r="F37" s="101">
        <v>30</v>
      </c>
      <c r="G37" s="93" t="s">
        <v>56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 t="s">
        <v>56</v>
      </c>
      <c r="N37" s="93" t="s">
        <v>56</v>
      </c>
    </row>
    <row r="38" spans="1:14" s="18" customFormat="1" ht="24.75" customHeight="1">
      <c r="A38" s="99" t="s">
        <v>103</v>
      </c>
      <c r="B38" s="100" t="s">
        <v>104</v>
      </c>
      <c r="C38" s="101">
        <f>D38+I38</f>
        <v>30</v>
      </c>
      <c r="D38" s="101">
        <f>E38+F38+G38+H38</f>
        <v>30</v>
      </c>
      <c r="E38" s="93" t="s">
        <v>56</v>
      </c>
      <c r="F38" s="101">
        <v>30</v>
      </c>
      <c r="G38" s="93" t="s">
        <v>56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 t="s">
        <v>56</v>
      </c>
      <c r="N38" s="93" t="s">
        <v>56</v>
      </c>
    </row>
    <row r="39" spans="1:14" s="18" customFormat="1" ht="24.75" customHeight="1">
      <c r="A39" s="112">
        <v>213</v>
      </c>
      <c r="B39" s="111" t="s">
        <v>105</v>
      </c>
      <c r="C39" s="101">
        <f>D39+I39</f>
        <v>707.82</v>
      </c>
      <c r="D39" s="101">
        <f>E39+F39+G39+H39</f>
        <v>707.82</v>
      </c>
      <c r="E39" s="101">
        <f>E40+E42+E44</f>
        <v>517.82</v>
      </c>
      <c r="F39" s="101">
        <f>F40+F42+F44</f>
        <v>190</v>
      </c>
      <c r="G39" s="93" t="s">
        <v>56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 t="s">
        <v>56</v>
      </c>
      <c r="N39" s="93" t="s">
        <v>56</v>
      </c>
    </row>
    <row r="40" spans="1:14" s="18" customFormat="1" ht="24.75" customHeight="1">
      <c r="A40" s="113">
        <v>21302</v>
      </c>
      <c r="B40" s="111" t="s">
        <v>106</v>
      </c>
      <c r="C40" s="101">
        <f>C41</f>
        <v>182.12</v>
      </c>
      <c r="D40" s="101">
        <f>D41</f>
        <v>182.12</v>
      </c>
      <c r="E40" s="101">
        <f>E41</f>
        <v>182.12</v>
      </c>
      <c r="F40" s="93" t="s">
        <v>56</v>
      </c>
      <c r="G40" s="93" t="s">
        <v>56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 t="s">
        <v>56</v>
      </c>
      <c r="N40" s="93" t="s">
        <v>56</v>
      </c>
    </row>
    <row r="41" spans="1:14" s="18" customFormat="1" ht="24.75" customHeight="1">
      <c r="A41" s="99" t="s">
        <v>107</v>
      </c>
      <c r="B41" s="100" t="s">
        <v>108</v>
      </c>
      <c r="C41" s="101">
        <f aca="true" t="shared" si="3" ref="C41:C46">D41+I41</f>
        <v>182.12</v>
      </c>
      <c r="D41" s="101">
        <f aca="true" t="shared" si="4" ref="D41:D46">E41+F41+G41+H41</f>
        <v>182.12</v>
      </c>
      <c r="E41" s="101">
        <v>182.12</v>
      </c>
      <c r="F41" s="93" t="s">
        <v>56</v>
      </c>
      <c r="G41" s="93" t="s">
        <v>56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 t="s">
        <v>56</v>
      </c>
      <c r="N41" s="93" t="s">
        <v>56</v>
      </c>
    </row>
    <row r="42" spans="1:14" s="18" customFormat="1" ht="24.75" customHeight="1">
      <c r="A42" s="113">
        <v>21303</v>
      </c>
      <c r="B42" s="111" t="s">
        <v>109</v>
      </c>
      <c r="C42" s="101">
        <f t="shared" si="3"/>
        <v>140</v>
      </c>
      <c r="D42" s="101">
        <f t="shared" si="4"/>
        <v>140</v>
      </c>
      <c r="E42" s="93" t="s">
        <v>56</v>
      </c>
      <c r="F42" s="101">
        <f>F43</f>
        <v>140</v>
      </c>
      <c r="G42" s="93" t="s">
        <v>56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 t="s">
        <v>56</v>
      </c>
      <c r="N42" s="93" t="s">
        <v>56</v>
      </c>
    </row>
    <row r="43" spans="1:14" s="18" customFormat="1" ht="24.75" customHeight="1">
      <c r="A43" s="99" t="s">
        <v>110</v>
      </c>
      <c r="B43" s="100" t="s">
        <v>111</v>
      </c>
      <c r="C43" s="101">
        <f t="shared" si="3"/>
        <v>140</v>
      </c>
      <c r="D43" s="101">
        <f t="shared" si="4"/>
        <v>140</v>
      </c>
      <c r="E43" s="93" t="s">
        <v>56</v>
      </c>
      <c r="F43" s="101">
        <v>140</v>
      </c>
      <c r="G43" s="93" t="s">
        <v>56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 t="s">
        <v>56</v>
      </c>
      <c r="N43" s="93" t="s">
        <v>56</v>
      </c>
    </row>
    <row r="44" spans="1:14" s="18" customFormat="1" ht="24.75" customHeight="1">
      <c r="A44" s="102">
        <v>2130705</v>
      </c>
      <c r="B44" s="111" t="s">
        <v>112</v>
      </c>
      <c r="C44" s="101">
        <f t="shared" si="3"/>
        <v>385.70000000000005</v>
      </c>
      <c r="D44" s="101">
        <f t="shared" si="4"/>
        <v>385.70000000000005</v>
      </c>
      <c r="E44" s="101">
        <f>E45+E46</f>
        <v>335.70000000000005</v>
      </c>
      <c r="F44" s="101">
        <f>F45+F46</f>
        <v>50</v>
      </c>
      <c r="G44" s="93" t="s">
        <v>56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 t="s">
        <v>56</v>
      </c>
      <c r="N44" s="93" t="s">
        <v>56</v>
      </c>
    </row>
    <row r="45" spans="1:14" s="18" customFormat="1" ht="24.75" customHeight="1">
      <c r="A45" s="99" t="s">
        <v>113</v>
      </c>
      <c r="B45" s="100" t="s">
        <v>114</v>
      </c>
      <c r="C45" s="101">
        <f t="shared" si="3"/>
        <v>317.16</v>
      </c>
      <c r="D45" s="101">
        <f t="shared" si="4"/>
        <v>317.16</v>
      </c>
      <c r="E45" s="101">
        <v>317.16</v>
      </c>
      <c r="F45" s="93" t="s">
        <v>56</v>
      </c>
      <c r="G45" s="93" t="s">
        <v>56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 t="s">
        <v>56</v>
      </c>
      <c r="N45" s="93" t="s">
        <v>56</v>
      </c>
    </row>
    <row r="46" spans="1:14" s="18" customFormat="1" ht="24.75" customHeight="1">
      <c r="A46" s="99" t="s">
        <v>115</v>
      </c>
      <c r="B46" s="100" t="s">
        <v>116</v>
      </c>
      <c r="C46" s="101">
        <f t="shared" si="3"/>
        <v>68.53999999999999</v>
      </c>
      <c r="D46" s="101">
        <f t="shared" si="4"/>
        <v>68.53999999999999</v>
      </c>
      <c r="E46" s="101">
        <v>18.54</v>
      </c>
      <c r="F46" s="101">
        <v>50</v>
      </c>
      <c r="G46" s="93" t="s">
        <v>56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 t="s">
        <v>56</v>
      </c>
      <c r="N46" s="93" t="s">
        <v>56</v>
      </c>
    </row>
    <row r="47" spans="1:14" s="18" customFormat="1" ht="24.75" customHeight="1">
      <c r="A47" s="112">
        <v>221</v>
      </c>
      <c r="B47" s="111" t="s">
        <v>117</v>
      </c>
      <c r="C47" s="101">
        <f>C48</f>
        <v>76.03</v>
      </c>
      <c r="D47" s="101">
        <f>D48</f>
        <v>76.03</v>
      </c>
      <c r="E47" s="101">
        <f>E48</f>
        <v>76.03</v>
      </c>
      <c r="F47" s="93" t="s">
        <v>56</v>
      </c>
      <c r="G47" s="93" t="s">
        <v>56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 t="s">
        <v>56</v>
      </c>
      <c r="N47" s="93" t="s">
        <v>56</v>
      </c>
    </row>
    <row r="48" spans="1:14" s="18" customFormat="1" ht="24.75" customHeight="1">
      <c r="A48" s="113">
        <v>22102</v>
      </c>
      <c r="B48" s="111" t="s">
        <v>118</v>
      </c>
      <c r="C48" s="101">
        <f>C49+C50</f>
        <v>76.03</v>
      </c>
      <c r="D48" s="101">
        <f>D49+D50</f>
        <v>76.03</v>
      </c>
      <c r="E48" s="101">
        <f>E49+E50</f>
        <v>76.03</v>
      </c>
      <c r="F48" s="93" t="s">
        <v>56</v>
      </c>
      <c r="G48" s="93" t="s">
        <v>56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 t="s">
        <v>56</v>
      </c>
      <c r="N48" s="93" t="s">
        <v>56</v>
      </c>
    </row>
    <row r="49" spans="1:14" s="18" customFormat="1" ht="24.75" customHeight="1">
      <c r="A49" s="109" t="s">
        <v>119</v>
      </c>
      <c r="B49" s="100" t="s">
        <v>120</v>
      </c>
      <c r="C49" s="101">
        <f>D49+I49</f>
        <v>47.67</v>
      </c>
      <c r="D49" s="101">
        <f>E49+F49+G49+H49</f>
        <v>47.67</v>
      </c>
      <c r="E49" s="101">
        <v>47.67</v>
      </c>
      <c r="F49" s="93" t="s">
        <v>56</v>
      </c>
      <c r="G49" s="93" t="s">
        <v>56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 t="s">
        <v>56</v>
      </c>
      <c r="N49" s="93" t="s">
        <v>56</v>
      </c>
    </row>
    <row r="50" spans="1:14" s="18" customFormat="1" ht="24.75" customHeight="1">
      <c r="A50" s="109" t="s">
        <v>121</v>
      </c>
      <c r="B50" s="100" t="s">
        <v>122</v>
      </c>
      <c r="C50" s="101">
        <f>D50+I50</f>
        <v>28.36</v>
      </c>
      <c r="D50" s="101">
        <f>E50+F50+G50+H50</f>
        <v>28.36</v>
      </c>
      <c r="E50" s="101">
        <v>28.36</v>
      </c>
      <c r="F50" s="93" t="s">
        <v>56</v>
      </c>
      <c r="G50" s="93" t="s">
        <v>56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 t="s">
        <v>56</v>
      </c>
      <c r="N50" s="93" t="s">
        <v>56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47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E1" sqref="E1:E16384"/>
    </sheetView>
  </sheetViews>
  <sheetFormatPr defaultColWidth="9.00390625" defaultRowHeight="14.25"/>
  <cols>
    <col min="1" max="1" width="14.875" style="56" customWidth="1"/>
    <col min="2" max="2" width="16.875" style="56" customWidth="1"/>
    <col min="3" max="3" width="14.125" style="57" customWidth="1"/>
    <col min="4" max="4" width="13.375" style="57" customWidth="1"/>
    <col min="5" max="5" width="13.25390625" style="57" customWidth="1"/>
    <col min="6" max="6" width="11.875" style="57" customWidth="1"/>
    <col min="7" max="7" width="11.625" style="58" customWidth="1"/>
    <col min="8" max="8" width="22.00390625" style="59" customWidth="1"/>
    <col min="9" max="16384" width="9.00390625" style="60" customWidth="1"/>
  </cols>
  <sheetData>
    <row r="1" ht="24.75" customHeight="1">
      <c r="A1" s="56" t="s">
        <v>123</v>
      </c>
    </row>
    <row r="2" spans="1:8" s="53" customFormat="1" ht="22.5" customHeight="1">
      <c r="A2" s="150" t="s">
        <v>124</v>
      </c>
      <c r="B2" s="150"/>
      <c r="C2" s="151"/>
      <c r="D2" s="151"/>
      <c r="E2" s="151"/>
      <c r="F2" s="151"/>
      <c r="G2" s="150"/>
      <c r="H2" s="150"/>
    </row>
    <row r="3" spans="7:8" ht="24" customHeight="1">
      <c r="G3" s="57"/>
      <c r="H3" s="59" t="s">
        <v>3</v>
      </c>
    </row>
    <row r="4" spans="1:8" s="54" customFormat="1" ht="24.75" customHeight="1">
      <c r="A4" s="152" t="s">
        <v>44</v>
      </c>
      <c r="B4" s="152"/>
      <c r="C4" s="153" t="s">
        <v>125</v>
      </c>
      <c r="D4" s="153" t="s">
        <v>126</v>
      </c>
      <c r="E4" s="153"/>
      <c r="F4" s="153"/>
      <c r="G4" s="152" t="s">
        <v>127</v>
      </c>
      <c r="H4" s="152"/>
    </row>
    <row r="5" spans="1:8" s="54" customFormat="1" ht="31.5" customHeight="1">
      <c r="A5" s="61" t="s">
        <v>49</v>
      </c>
      <c r="B5" s="61" t="s">
        <v>50</v>
      </c>
      <c r="C5" s="153"/>
      <c r="D5" s="62" t="s">
        <v>55</v>
      </c>
      <c r="E5" s="62" t="s">
        <v>128</v>
      </c>
      <c r="F5" s="62" t="s">
        <v>129</v>
      </c>
      <c r="G5" s="61" t="s">
        <v>130</v>
      </c>
      <c r="H5" s="63" t="s">
        <v>131</v>
      </c>
    </row>
    <row r="6" spans="1:8" s="55" customFormat="1" ht="24.75" customHeight="1">
      <c r="A6" s="64">
        <v>2010108</v>
      </c>
      <c r="B6" s="65" t="s">
        <v>61</v>
      </c>
      <c r="C6" s="66">
        <v>11.88</v>
      </c>
      <c r="D6" s="67">
        <f>E6+F6</f>
        <v>12.06</v>
      </c>
      <c r="E6" s="67">
        <v>12.06</v>
      </c>
      <c r="F6" s="51" t="s">
        <v>59</v>
      </c>
      <c r="G6" s="68">
        <f>D6-C6</f>
        <v>0.17999999999999972</v>
      </c>
      <c r="H6" s="69">
        <f>G6/C6</f>
        <v>0.015151515151515126</v>
      </c>
    </row>
    <row r="7" spans="1:8" s="55" customFormat="1" ht="35.25" customHeight="1">
      <c r="A7" s="64">
        <v>2010199</v>
      </c>
      <c r="B7" s="65" t="s">
        <v>132</v>
      </c>
      <c r="C7" s="66">
        <v>3</v>
      </c>
      <c r="D7" s="70" t="s">
        <v>14</v>
      </c>
      <c r="E7" s="70" t="s">
        <v>14</v>
      </c>
      <c r="F7" s="71" t="s">
        <v>14</v>
      </c>
      <c r="G7" s="72">
        <f>D7-C7</f>
        <v>-3</v>
      </c>
      <c r="H7" s="69">
        <f aca="true" t="shared" si="0" ref="H7:H46">G7/C7</f>
        <v>-1</v>
      </c>
    </row>
    <row r="8" spans="1:8" s="55" customFormat="1" ht="24.75" customHeight="1">
      <c r="A8" s="64">
        <v>2010301</v>
      </c>
      <c r="B8" s="65" t="s">
        <v>64</v>
      </c>
      <c r="C8" s="66">
        <v>633.51</v>
      </c>
      <c r="D8" s="67">
        <f aca="true" t="shared" si="1" ref="D8:D46">E8+F8</f>
        <v>630.89</v>
      </c>
      <c r="E8" s="67">
        <v>630.89</v>
      </c>
      <c r="F8" s="70" t="s">
        <v>56</v>
      </c>
      <c r="G8" s="68">
        <f aca="true" t="shared" si="2" ref="G8:G46">D8-C8</f>
        <v>-2.6200000000000045</v>
      </c>
      <c r="H8" s="69">
        <f t="shared" si="0"/>
        <v>-0.004135688465849007</v>
      </c>
    </row>
    <row r="9" spans="1:8" s="55" customFormat="1" ht="24.75" customHeight="1">
      <c r="A9" s="64">
        <v>2010302</v>
      </c>
      <c r="B9" s="65" t="s">
        <v>66</v>
      </c>
      <c r="C9" s="50">
        <v>52.22</v>
      </c>
      <c r="D9" s="67">
        <f t="shared" si="1"/>
        <v>20</v>
      </c>
      <c r="E9" s="51" t="s">
        <v>59</v>
      </c>
      <c r="F9" s="50">
        <v>20</v>
      </c>
      <c r="G9" s="72">
        <f t="shared" si="2"/>
        <v>-32.22</v>
      </c>
      <c r="H9" s="69">
        <f t="shared" si="0"/>
        <v>-0.6170049789352738</v>
      </c>
    </row>
    <row r="10" spans="1:8" s="55" customFormat="1" ht="42.75" customHeight="1">
      <c r="A10" s="64">
        <v>2010399</v>
      </c>
      <c r="B10" s="65" t="s">
        <v>68</v>
      </c>
      <c r="C10" s="66">
        <v>273.9</v>
      </c>
      <c r="D10" s="67">
        <f t="shared" si="1"/>
        <v>198.19</v>
      </c>
      <c r="E10" s="67">
        <v>46.27</v>
      </c>
      <c r="F10" s="67">
        <v>151.92</v>
      </c>
      <c r="G10" s="68">
        <f t="shared" si="2"/>
        <v>-75.70999999999998</v>
      </c>
      <c r="H10" s="69">
        <f t="shared" si="0"/>
        <v>-0.2764147499087258</v>
      </c>
    </row>
    <row r="11" spans="1:8" s="55" customFormat="1" ht="42.75" customHeight="1">
      <c r="A11" s="64">
        <v>2019999</v>
      </c>
      <c r="B11" s="65" t="s">
        <v>133</v>
      </c>
      <c r="C11" s="66">
        <v>0.14</v>
      </c>
      <c r="D11" s="70" t="s">
        <v>14</v>
      </c>
      <c r="E11" s="70" t="s">
        <v>56</v>
      </c>
      <c r="F11" s="70" t="s">
        <v>56</v>
      </c>
      <c r="G11" s="72">
        <f t="shared" si="2"/>
        <v>-0.14</v>
      </c>
      <c r="H11" s="69">
        <f t="shared" si="0"/>
        <v>-1</v>
      </c>
    </row>
    <row r="12" spans="1:8" s="55" customFormat="1" ht="24.75" customHeight="1">
      <c r="A12" s="73">
        <v>2013101</v>
      </c>
      <c r="B12" s="65" t="s">
        <v>64</v>
      </c>
      <c r="C12" s="50">
        <v>4</v>
      </c>
      <c r="D12" s="67">
        <f t="shared" si="1"/>
        <v>4</v>
      </c>
      <c r="E12" s="50">
        <v>4</v>
      </c>
      <c r="F12" s="51" t="s">
        <v>59</v>
      </c>
      <c r="G12" s="68">
        <f t="shared" si="2"/>
        <v>0</v>
      </c>
      <c r="H12" s="69">
        <f t="shared" si="0"/>
        <v>0</v>
      </c>
    </row>
    <row r="13" spans="1:8" s="55" customFormat="1" ht="35.25" customHeight="1">
      <c r="A13" s="74">
        <v>2040399</v>
      </c>
      <c r="B13" s="65" t="s">
        <v>134</v>
      </c>
      <c r="C13" s="75">
        <v>1</v>
      </c>
      <c r="D13" s="70" t="s">
        <v>14</v>
      </c>
      <c r="E13" s="70" t="s">
        <v>56</v>
      </c>
      <c r="F13" s="70" t="s">
        <v>56</v>
      </c>
      <c r="G13" s="72">
        <f t="shared" si="2"/>
        <v>-1</v>
      </c>
      <c r="H13" s="69">
        <f t="shared" si="0"/>
        <v>-1</v>
      </c>
    </row>
    <row r="14" spans="1:8" s="55" customFormat="1" ht="35.25" customHeight="1">
      <c r="A14" s="74">
        <v>2049901</v>
      </c>
      <c r="B14" s="65" t="s">
        <v>135</v>
      </c>
      <c r="C14" s="75">
        <v>5</v>
      </c>
      <c r="D14" s="70" t="s">
        <v>14</v>
      </c>
      <c r="E14" s="70" t="s">
        <v>56</v>
      </c>
      <c r="F14" s="70" t="s">
        <v>56</v>
      </c>
      <c r="G14" s="68">
        <f t="shared" si="2"/>
        <v>-5</v>
      </c>
      <c r="H14" s="69">
        <f t="shared" si="0"/>
        <v>-1</v>
      </c>
    </row>
    <row r="15" spans="1:8" s="55" customFormat="1" ht="35.25" customHeight="1">
      <c r="A15" s="74">
        <v>2060399</v>
      </c>
      <c r="B15" s="65" t="s">
        <v>136</v>
      </c>
      <c r="C15" s="75">
        <v>20</v>
      </c>
      <c r="D15" s="70" t="s">
        <v>14</v>
      </c>
      <c r="E15" s="70" t="s">
        <v>56</v>
      </c>
      <c r="F15" s="70" t="s">
        <v>56</v>
      </c>
      <c r="G15" s="72">
        <f t="shared" si="2"/>
        <v>-20</v>
      </c>
      <c r="H15" s="69">
        <f t="shared" si="0"/>
        <v>-1</v>
      </c>
    </row>
    <row r="16" spans="1:8" s="55" customFormat="1" ht="35.25" customHeight="1">
      <c r="A16" s="76">
        <v>2069999</v>
      </c>
      <c r="B16" s="65" t="s">
        <v>137</v>
      </c>
      <c r="C16" s="52">
        <v>459.16</v>
      </c>
      <c r="D16" s="70" t="s">
        <v>14</v>
      </c>
      <c r="E16" s="70" t="s">
        <v>56</v>
      </c>
      <c r="F16" s="70" t="s">
        <v>56</v>
      </c>
      <c r="G16" s="68">
        <f t="shared" si="2"/>
        <v>-459.16</v>
      </c>
      <c r="H16" s="69">
        <f t="shared" si="0"/>
        <v>-1</v>
      </c>
    </row>
    <row r="17" spans="1:8" s="55" customFormat="1" ht="35.25" customHeight="1">
      <c r="A17" s="77">
        <v>2070109</v>
      </c>
      <c r="B17" s="65" t="s">
        <v>138</v>
      </c>
      <c r="C17" s="75">
        <v>10</v>
      </c>
      <c r="D17" s="70" t="s">
        <v>14</v>
      </c>
      <c r="E17" s="70" t="s">
        <v>56</v>
      </c>
      <c r="F17" s="70" t="s">
        <v>56</v>
      </c>
      <c r="G17" s="72">
        <f t="shared" si="2"/>
        <v>-10</v>
      </c>
      <c r="H17" s="69">
        <f t="shared" si="0"/>
        <v>-1</v>
      </c>
    </row>
    <row r="18" spans="1:8" s="55" customFormat="1" ht="31.5" customHeight="1">
      <c r="A18" s="77">
        <v>2080208</v>
      </c>
      <c r="B18" s="65" t="s">
        <v>74</v>
      </c>
      <c r="C18" s="66">
        <v>17.9</v>
      </c>
      <c r="D18" s="67">
        <f t="shared" si="1"/>
        <v>38.54</v>
      </c>
      <c r="E18" s="51" t="s">
        <v>59</v>
      </c>
      <c r="F18" s="26">
        <v>38.54</v>
      </c>
      <c r="G18" s="68">
        <f t="shared" si="2"/>
        <v>20.64</v>
      </c>
      <c r="H18" s="69">
        <f t="shared" si="0"/>
        <v>1.1530726256983241</v>
      </c>
    </row>
    <row r="19" spans="1:8" s="55" customFormat="1" ht="31.5" customHeight="1">
      <c r="A19" s="78">
        <v>2080299</v>
      </c>
      <c r="B19" s="65" t="s">
        <v>139</v>
      </c>
      <c r="C19" s="66">
        <v>9</v>
      </c>
      <c r="D19" s="70" t="s">
        <v>14</v>
      </c>
      <c r="E19" s="70" t="s">
        <v>56</v>
      </c>
      <c r="F19" s="70" t="s">
        <v>56</v>
      </c>
      <c r="G19" s="72">
        <f t="shared" si="2"/>
        <v>-9</v>
      </c>
      <c r="H19" s="69">
        <f t="shared" si="0"/>
        <v>-1</v>
      </c>
    </row>
    <row r="20" spans="1:8" s="55" customFormat="1" ht="31.5" customHeight="1">
      <c r="A20" s="64">
        <v>2080504</v>
      </c>
      <c r="B20" s="65" t="s">
        <v>77</v>
      </c>
      <c r="C20" s="66">
        <v>24.64</v>
      </c>
      <c r="D20" s="67">
        <f t="shared" si="1"/>
        <v>10.08</v>
      </c>
      <c r="E20" s="50">
        <v>10.08</v>
      </c>
      <c r="F20" s="51" t="s">
        <v>59</v>
      </c>
      <c r="G20" s="68">
        <f t="shared" si="2"/>
        <v>-14.56</v>
      </c>
      <c r="H20" s="69">
        <f t="shared" si="0"/>
        <v>-0.5909090909090909</v>
      </c>
    </row>
    <row r="21" spans="1:8" s="55" customFormat="1" ht="31.5" customHeight="1">
      <c r="A21" s="64">
        <v>2080505</v>
      </c>
      <c r="B21" s="65" t="s">
        <v>79</v>
      </c>
      <c r="C21" s="66">
        <v>68.2</v>
      </c>
      <c r="D21" s="67">
        <f t="shared" si="1"/>
        <v>67.56</v>
      </c>
      <c r="E21" s="26">
        <v>67.56</v>
      </c>
      <c r="F21" s="51" t="s">
        <v>59</v>
      </c>
      <c r="G21" s="72">
        <f t="shared" si="2"/>
        <v>-0.6400000000000006</v>
      </c>
      <c r="H21" s="69">
        <f t="shared" si="0"/>
        <v>-0.009384164222873909</v>
      </c>
    </row>
    <row r="22" spans="1:8" s="55" customFormat="1" ht="33" customHeight="1">
      <c r="A22" s="64">
        <v>2080506</v>
      </c>
      <c r="B22" s="65" t="s">
        <v>81</v>
      </c>
      <c r="C22" s="51" t="s">
        <v>59</v>
      </c>
      <c r="D22" s="67">
        <f t="shared" si="1"/>
        <v>27.03</v>
      </c>
      <c r="E22" s="26">
        <v>27.03</v>
      </c>
      <c r="F22" s="51" t="s">
        <v>59</v>
      </c>
      <c r="G22" s="68">
        <f t="shared" si="2"/>
        <v>27.03</v>
      </c>
      <c r="H22" s="69"/>
    </row>
    <row r="23" spans="1:8" s="55" customFormat="1" ht="24.75" customHeight="1">
      <c r="A23" s="64">
        <v>2080805</v>
      </c>
      <c r="B23" s="65" t="s">
        <v>84</v>
      </c>
      <c r="C23" s="50">
        <v>18.72</v>
      </c>
      <c r="D23" s="67">
        <f t="shared" si="1"/>
        <v>15.6</v>
      </c>
      <c r="E23" s="26">
        <v>15.6</v>
      </c>
      <c r="F23" s="51" t="s">
        <v>59</v>
      </c>
      <c r="G23" s="72">
        <f t="shared" si="2"/>
        <v>-3.119999999999999</v>
      </c>
      <c r="H23" s="69">
        <f t="shared" si="0"/>
        <v>-0.16666666666666663</v>
      </c>
    </row>
    <row r="24" spans="1:8" s="55" customFormat="1" ht="35.25" customHeight="1">
      <c r="A24" s="64">
        <v>2081501</v>
      </c>
      <c r="B24" s="65" t="s">
        <v>140</v>
      </c>
      <c r="C24" s="79">
        <v>129.99</v>
      </c>
      <c r="D24" s="70" t="s">
        <v>14</v>
      </c>
      <c r="E24" s="70" t="s">
        <v>56</v>
      </c>
      <c r="F24" s="70" t="s">
        <v>56</v>
      </c>
      <c r="G24" s="68">
        <f t="shared" si="2"/>
        <v>-129.99</v>
      </c>
      <c r="H24" s="69">
        <f t="shared" si="0"/>
        <v>-1</v>
      </c>
    </row>
    <row r="25" spans="1:8" s="55" customFormat="1" ht="29.25" customHeight="1">
      <c r="A25" s="64">
        <v>2081502</v>
      </c>
      <c r="B25" s="65" t="s">
        <v>141</v>
      </c>
      <c r="C25" s="52">
        <v>20.52</v>
      </c>
      <c r="D25" s="70" t="s">
        <v>14</v>
      </c>
      <c r="E25" s="70" t="s">
        <v>56</v>
      </c>
      <c r="F25" s="70" t="s">
        <v>56</v>
      </c>
      <c r="G25" s="72">
        <f t="shared" si="2"/>
        <v>-20.52</v>
      </c>
      <c r="H25" s="69">
        <f t="shared" si="0"/>
        <v>-1</v>
      </c>
    </row>
    <row r="26" spans="1:8" s="55" customFormat="1" ht="29.25" customHeight="1">
      <c r="A26" s="64">
        <v>2082102</v>
      </c>
      <c r="B26" s="65" t="s">
        <v>142</v>
      </c>
      <c r="C26" s="75">
        <v>0.9</v>
      </c>
      <c r="D26" s="70" t="s">
        <v>14</v>
      </c>
      <c r="E26" s="70" t="s">
        <v>56</v>
      </c>
      <c r="F26" s="70" t="s">
        <v>56</v>
      </c>
      <c r="G26" s="68">
        <f t="shared" si="2"/>
        <v>-0.9</v>
      </c>
      <c r="H26" s="69">
        <f t="shared" si="0"/>
        <v>-1</v>
      </c>
    </row>
    <row r="27" spans="1:8" s="55" customFormat="1" ht="24.75" customHeight="1">
      <c r="A27" s="64">
        <v>2100717</v>
      </c>
      <c r="B27" s="65" t="s">
        <v>88</v>
      </c>
      <c r="C27" s="50">
        <v>12.42</v>
      </c>
      <c r="D27" s="67">
        <f t="shared" si="1"/>
        <v>19.27</v>
      </c>
      <c r="E27" s="51" t="s">
        <v>59</v>
      </c>
      <c r="F27" s="26">
        <v>19.27</v>
      </c>
      <c r="G27" s="72">
        <f t="shared" si="2"/>
        <v>6.85</v>
      </c>
      <c r="H27" s="69">
        <f t="shared" si="0"/>
        <v>0.5515297906602254</v>
      </c>
    </row>
    <row r="28" spans="1:8" s="55" customFormat="1" ht="24.75" customHeight="1">
      <c r="A28" s="64">
        <v>2101101</v>
      </c>
      <c r="B28" s="65" t="s">
        <v>91</v>
      </c>
      <c r="C28" s="66">
        <v>27.58</v>
      </c>
      <c r="D28" s="67">
        <f t="shared" si="1"/>
        <v>27.03</v>
      </c>
      <c r="E28" s="26">
        <v>27.03</v>
      </c>
      <c r="F28" s="51" t="s">
        <v>59</v>
      </c>
      <c r="G28" s="68">
        <f t="shared" si="2"/>
        <v>-0.5499999999999972</v>
      </c>
      <c r="H28" s="69">
        <f t="shared" si="0"/>
        <v>-0.01994198694706299</v>
      </c>
    </row>
    <row r="29" spans="1:8" s="55" customFormat="1" ht="24.75" customHeight="1">
      <c r="A29" s="64">
        <v>2101103</v>
      </c>
      <c r="B29" s="65" t="s">
        <v>93</v>
      </c>
      <c r="C29" s="66">
        <v>16.7</v>
      </c>
      <c r="D29" s="67">
        <f t="shared" si="1"/>
        <v>21.1</v>
      </c>
      <c r="E29" s="26">
        <v>21.1</v>
      </c>
      <c r="F29" s="51" t="s">
        <v>59</v>
      </c>
      <c r="G29" s="72">
        <f t="shared" si="2"/>
        <v>4.400000000000002</v>
      </c>
      <c r="H29" s="69">
        <f t="shared" si="0"/>
        <v>0.2634730538922157</v>
      </c>
    </row>
    <row r="30" spans="1:8" s="55" customFormat="1" ht="24.75" customHeight="1">
      <c r="A30" s="64">
        <v>2110401</v>
      </c>
      <c r="B30" s="65" t="s">
        <v>97</v>
      </c>
      <c r="C30" s="51" t="s">
        <v>59</v>
      </c>
      <c r="D30" s="67">
        <f t="shared" si="1"/>
        <v>35</v>
      </c>
      <c r="E30" s="51" t="s">
        <v>59</v>
      </c>
      <c r="F30" s="50">
        <v>35</v>
      </c>
      <c r="G30" s="68">
        <f t="shared" si="2"/>
        <v>35</v>
      </c>
      <c r="H30" s="69"/>
    </row>
    <row r="31" spans="1:8" s="55" customFormat="1" ht="32.25" customHeight="1">
      <c r="A31" s="64">
        <v>2120199</v>
      </c>
      <c r="B31" s="65" t="s">
        <v>101</v>
      </c>
      <c r="C31" s="50">
        <v>48.13</v>
      </c>
      <c r="D31" s="67">
        <f t="shared" si="1"/>
        <v>48.01</v>
      </c>
      <c r="E31" s="26">
        <v>48.01</v>
      </c>
      <c r="F31" s="51" t="s">
        <v>59</v>
      </c>
      <c r="G31" s="72">
        <f t="shared" si="2"/>
        <v>-0.12000000000000455</v>
      </c>
      <c r="H31" s="69">
        <f t="shared" si="0"/>
        <v>-0.002493247454809984</v>
      </c>
    </row>
    <row r="32" spans="1:8" s="55" customFormat="1" ht="32.25" customHeight="1">
      <c r="A32" s="64">
        <v>2120399</v>
      </c>
      <c r="B32" s="65" t="s">
        <v>143</v>
      </c>
      <c r="C32" s="75">
        <v>100</v>
      </c>
      <c r="D32" s="70" t="s">
        <v>14</v>
      </c>
      <c r="E32" s="70" t="s">
        <v>56</v>
      </c>
      <c r="F32" s="70" t="s">
        <v>56</v>
      </c>
      <c r="G32" s="68">
        <f t="shared" si="2"/>
        <v>-100</v>
      </c>
      <c r="H32" s="69">
        <f t="shared" si="0"/>
        <v>-1</v>
      </c>
    </row>
    <row r="33" spans="1:8" s="55" customFormat="1" ht="24.75" customHeight="1">
      <c r="A33" s="64">
        <v>2120303</v>
      </c>
      <c r="B33" s="65" t="s">
        <v>104</v>
      </c>
      <c r="C33" s="50">
        <v>20</v>
      </c>
      <c r="D33" s="67">
        <f t="shared" si="1"/>
        <v>30</v>
      </c>
      <c r="E33" s="51" t="s">
        <v>59</v>
      </c>
      <c r="F33" s="26">
        <v>30</v>
      </c>
      <c r="G33" s="72">
        <f t="shared" si="2"/>
        <v>10</v>
      </c>
      <c r="H33" s="69">
        <f t="shared" si="0"/>
        <v>0.5</v>
      </c>
    </row>
    <row r="34" spans="1:8" s="55" customFormat="1" ht="24.75" customHeight="1">
      <c r="A34" s="64">
        <v>2120501</v>
      </c>
      <c r="B34" s="65" t="s">
        <v>144</v>
      </c>
      <c r="C34" s="50">
        <v>37.55</v>
      </c>
      <c r="D34" s="70" t="s">
        <v>14</v>
      </c>
      <c r="E34" s="70" t="s">
        <v>56</v>
      </c>
      <c r="F34" s="70" t="s">
        <v>56</v>
      </c>
      <c r="G34" s="68">
        <f t="shared" si="2"/>
        <v>-37.55</v>
      </c>
      <c r="H34" s="69">
        <f t="shared" si="0"/>
        <v>-1</v>
      </c>
    </row>
    <row r="35" spans="1:8" s="55" customFormat="1" ht="24.75" customHeight="1">
      <c r="A35" s="64">
        <v>2130135</v>
      </c>
      <c r="B35" s="65" t="s">
        <v>145</v>
      </c>
      <c r="C35" s="50">
        <v>45.44</v>
      </c>
      <c r="D35" s="70" t="s">
        <v>14</v>
      </c>
      <c r="E35" s="70" t="s">
        <v>56</v>
      </c>
      <c r="F35" s="70" t="s">
        <v>56</v>
      </c>
      <c r="G35" s="72">
        <f t="shared" si="2"/>
        <v>-45.44</v>
      </c>
      <c r="H35" s="69">
        <f t="shared" si="0"/>
        <v>-1</v>
      </c>
    </row>
    <row r="36" spans="1:8" s="55" customFormat="1" ht="24.75" customHeight="1">
      <c r="A36" s="64">
        <v>2130205</v>
      </c>
      <c r="B36" s="65" t="s">
        <v>108</v>
      </c>
      <c r="C36" s="51" t="s">
        <v>59</v>
      </c>
      <c r="D36" s="67">
        <f t="shared" si="1"/>
        <v>182.12</v>
      </c>
      <c r="E36" s="51" t="s">
        <v>59</v>
      </c>
      <c r="F36" s="26">
        <v>182.12</v>
      </c>
      <c r="G36" s="68">
        <f t="shared" si="2"/>
        <v>182.12</v>
      </c>
      <c r="H36" s="69"/>
    </row>
    <row r="37" spans="1:8" s="55" customFormat="1" ht="24.75" customHeight="1">
      <c r="A37" s="64">
        <v>2130316</v>
      </c>
      <c r="B37" s="65" t="s">
        <v>111</v>
      </c>
      <c r="C37" s="50">
        <v>108.22</v>
      </c>
      <c r="D37" s="67">
        <f t="shared" si="1"/>
        <v>140</v>
      </c>
      <c r="E37" s="51" t="s">
        <v>59</v>
      </c>
      <c r="F37" s="26">
        <v>140</v>
      </c>
      <c r="G37" s="72">
        <f t="shared" si="2"/>
        <v>31.78</v>
      </c>
      <c r="H37" s="69">
        <f t="shared" si="0"/>
        <v>0.2936610608020699</v>
      </c>
    </row>
    <row r="38" spans="1:8" s="55" customFormat="1" ht="24.75" customHeight="1">
      <c r="A38" s="64">
        <v>2130504</v>
      </c>
      <c r="B38" s="65" t="s">
        <v>146</v>
      </c>
      <c r="C38" s="50">
        <v>290</v>
      </c>
      <c r="D38" s="70" t="s">
        <v>14</v>
      </c>
      <c r="E38" s="70" t="s">
        <v>56</v>
      </c>
      <c r="F38" s="70" t="s">
        <v>56</v>
      </c>
      <c r="G38" s="68">
        <f t="shared" si="2"/>
        <v>-290</v>
      </c>
      <c r="H38" s="69">
        <f t="shared" si="0"/>
        <v>-1</v>
      </c>
    </row>
    <row r="39" spans="1:8" s="55" customFormat="1" ht="24.75" customHeight="1">
      <c r="A39" s="64">
        <v>2130701</v>
      </c>
      <c r="B39" s="80" t="s">
        <v>147</v>
      </c>
      <c r="C39" s="50">
        <v>1042.38</v>
      </c>
      <c r="D39" s="70" t="s">
        <v>14</v>
      </c>
      <c r="E39" s="70" t="s">
        <v>56</v>
      </c>
      <c r="F39" s="70" t="s">
        <v>56</v>
      </c>
      <c r="G39" s="72">
        <f t="shared" si="2"/>
        <v>-1042.38</v>
      </c>
      <c r="H39" s="69">
        <f t="shared" si="0"/>
        <v>-1</v>
      </c>
    </row>
    <row r="40" spans="1:8" s="55" customFormat="1" ht="45" customHeight="1">
      <c r="A40" s="64">
        <v>2130705</v>
      </c>
      <c r="B40" s="65" t="s">
        <v>114</v>
      </c>
      <c r="C40" s="50">
        <v>307.71</v>
      </c>
      <c r="D40" s="67">
        <f t="shared" si="1"/>
        <v>317.16</v>
      </c>
      <c r="E40" s="26">
        <v>317.16</v>
      </c>
      <c r="F40" s="51" t="s">
        <v>59</v>
      </c>
      <c r="G40" s="68">
        <f t="shared" si="2"/>
        <v>9.450000000000045</v>
      </c>
      <c r="H40" s="69">
        <f t="shared" si="0"/>
        <v>0.030710734132787514</v>
      </c>
    </row>
    <row r="41" spans="1:8" s="55" customFormat="1" ht="45" customHeight="1">
      <c r="A41" s="64">
        <v>2130706</v>
      </c>
      <c r="B41" s="80" t="s">
        <v>148</v>
      </c>
      <c r="C41" s="50">
        <v>200</v>
      </c>
      <c r="D41" s="70" t="s">
        <v>14</v>
      </c>
      <c r="E41" s="70" t="s">
        <v>56</v>
      </c>
      <c r="F41" s="70" t="s">
        <v>56</v>
      </c>
      <c r="G41" s="72">
        <f t="shared" si="2"/>
        <v>-200</v>
      </c>
      <c r="H41" s="69">
        <f t="shared" si="0"/>
        <v>-1</v>
      </c>
    </row>
    <row r="42" spans="1:8" s="55" customFormat="1" ht="39" customHeight="1">
      <c r="A42" s="64">
        <v>2130799</v>
      </c>
      <c r="B42" s="65" t="s">
        <v>116</v>
      </c>
      <c r="C42" s="50">
        <v>76.2</v>
      </c>
      <c r="D42" s="67">
        <f t="shared" si="1"/>
        <v>68.54</v>
      </c>
      <c r="E42" s="51" t="s">
        <v>59</v>
      </c>
      <c r="F42" s="26">
        <v>68.54</v>
      </c>
      <c r="G42" s="68">
        <f t="shared" si="2"/>
        <v>-7.659999999999997</v>
      </c>
      <c r="H42" s="69">
        <f t="shared" si="0"/>
        <v>-0.10052493438320205</v>
      </c>
    </row>
    <row r="43" spans="1:8" s="55" customFormat="1" ht="39" customHeight="1">
      <c r="A43" s="64">
        <v>2210105</v>
      </c>
      <c r="B43" s="80" t="s">
        <v>149</v>
      </c>
      <c r="C43" s="50">
        <v>138.1</v>
      </c>
      <c r="D43" s="70" t="s">
        <v>14</v>
      </c>
      <c r="E43" s="70" t="s">
        <v>56</v>
      </c>
      <c r="F43" s="70" t="s">
        <v>56</v>
      </c>
      <c r="G43" s="72">
        <f t="shared" si="2"/>
        <v>-138.1</v>
      </c>
      <c r="H43" s="69">
        <f t="shared" si="0"/>
        <v>-1</v>
      </c>
    </row>
    <row r="44" spans="1:8" s="55" customFormat="1" ht="39" customHeight="1">
      <c r="A44" s="64">
        <v>2210107</v>
      </c>
      <c r="B44" s="80" t="s">
        <v>150</v>
      </c>
      <c r="C44" s="50">
        <v>1.68</v>
      </c>
      <c r="D44" s="70" t="s">
        <v>14</v>
      </c>
      <c r="E44" s="70" t="s">
        <v>56</v>
      </c>
      <c r="F44" s="70" t="s">
        <v>56</v>
      </c>
      <c r="G44" s="68">
        <f t="shared" si="2"/>
        <v>-1.68</v>
      </c>
      <c r="H44" s="69">
        <f t="shared" si="0"/>
        <v>-1</v>
      </c>
    </row>
    <row r="45" spans="1:8" s="55" customFormat="1" ht="35.25" customHeight="1">
      <c r="A45" s="64">
        <v>2210201</v>
      </c>
      <c r="B45" s="65" t="s">
        <v>120</v>
      </c>
      <c r="C45" s="66">
        <v>48.74</v>
      </c>
      <c r="D45" s="67">
        <f t="shared" si="1"/>
        <v>47.67</v>
      </c>
      <c r="E45" s="26">
        <v>47.67</v>
      </c>
      <c r="F45" s="51" t="s">
        <v>59</v>
      </c>
      <c r="G45" s="72">
        <f t="shared" si="2"/>
        <v>-1.0700000000000003</v>
      </c>
      <c r="H45" s="69">
        <f t="shared" si="0"/>
        <v>-0.02195322117357407</v>
      </c>
    </row>
    <row r="46" spans="1:8" s="55" customFormat="1" ht="24.75" customHeight="1">
      <c r="A46" s="64">
        <v>2210203</v>
      </c>
      <c r="B46" s="65" t="s">
        <v>122</v>
      </c>
      <c r="C46" s="66">
        <v>23.16</v>
      </c>
      <c r="D46" s="67">
        <f t="shared" si="1"/>
        <v>28.36</v>
      </c>
      <c r="E46" s="26">
        <v>28.36</v>
      </c>
      <c r="F46" s="51" t="s">
        <v>59</v>
      </c>
      <c r="G46" s="68">
        <f t="shared" si="2"/>
        <v>5.199999999999999</v>
      </c>
      <c r="H46" s="69">
        <f t="shared" si="0"/>
        <v>0.22452504317789287</v>
      </c>
    </row>
    <row r="47" ht="14.25">
      <c r="G47" s="81"/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65"/>
  <sheetViews>
    <sheetView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181" customWidth="1"/>
    <col min="4" max="5" width="22.75390625" style="181" customWidth="1"/>
    <col min="6" max="16384" width="9.00390625" style="4" customWidth="1"/>
  </cols>
  <sheetData>
    <row r="1" ht="14.25">
      <c r="A1" s="4" t="s">
        <v>151</v>
      </c>
    </row>
    <row r="2" spans="1:5" s="17" customFormat="1" ht="34.5" customHeight="1">
      <c r="A2" s="136" t="s">
        <v>152</v>
      </c>
      <c r="B2" s="136"/>
      <c r="C2" s="136"/>
      <c r="D2" s="136"/>
      <c r="E2" s="154"/>
    </row>
    <row r="3" ht="19.5" customHeight="1">
      <c r="E3" s="181" t="s">
        <v>3</v>
      </c>
    </row>
    <row r="4" spans="1:5" ht="14.25" customHeight="1">
      <c r="A4" s="155" t="s">
        <v>153</v>
      </c>
      <c r="B4" s="156"/>
      <c r="C4" s="182" t="s">
        <v>154</v>
      </c>
      <c r="D4" s="183"/>
      <c r="E4" s="184"/>
    </row>
    <row r="5" spans="1:5" ht="14.25">
      <c r="A5" s="47" t="s">
        <v>49</v>
      </c>
      <c r="B5" s="47" t="s">
        <v>50</v>
      </c>
      <c r="C5" s="185" t="s">
        <v>55</v>
      </c>
      <c r="D5" s="185" t="s">
        <v>155</v>
      </c>
      <c r="E5" s="185" t="s">
        <v>156</v>
      </c>
    </row>
    <row r="6" spans="1:5" ht="14.25">
      <c r="A6" s="157" t="s">
        <v>157</v>
      </c>
      <c r="B6" s="157"/>
      <c r="C6" s="186">
        <f>C7+C21+C49+C61</f>
        <v>1302.82</v>
      </c>
      <c r="D6" s="186">
        <f>D7+D21+D49+D61</f>
        <v>1046.08</v>
      </c>
      <c r="E6" s="186">
        <f>E7+E21+E49+E61</f>
        <v>256.74</v>
      </c>
    </row>
    <row r="7" spans="1:5" ht="14.25">
      <c r="A7" s="36">
        <v>301</v>
      </c>
      <c r="B7" s="48" t="s">
        <v>158</v>
      </c>
      <c r="C7" s="185">
        <f>SUM(C8:C20)</f>
        <v>1008.3799999999999</v>
      </c>
      <c r="D7" s="185">
        <f>SUM(D8:D20)</f>
        <v>1008.3799999999999</v>
      </c>
      <c r="E7" s="185">
        <f>SUM(E8:E20)</f>
        <v>0</v>
      </c>
    </row>
    <row r="8" spans="1:5" ht="14.25">
      <c r="A8" s="36">
        <v>30101</v>
      </c>
      <c r="B8" s="49" t="s">
        <v>159</v>
      </c>
      <c r="C8" s="187">
        <f>D8+E8</f>
        <v>167.45</v>
      </c>
      <c r="D8" s="188">
        <v>167.45</v>
      </c>
      <c r="E8" s="187" t="s">
        <v>59</v>
      </c>
    </row>
    <row r="9" spans="1:5" ht="14.25">
      <c r="A9" s="36">
        <v>30102</v>
      </c>
      <c r="B9" s="49" t="s">
        <v>160</v>
      </c>
      <c r="C9" s="187">
        <f aca="true" t="shared" si="0" ref="C9:C20">D9+E9</f>
        <v>205.99</v>
      </c>
      <c r="D9" s="188">
        <v>205.99</v>
      </c>
      <c r="E9" s="187" t="s">
        <v>59</v>
      </c>
    </row>
    <row r="10" spans="1:5" ht="14.25">
      <c r="A10" s="36">
        <v>30103</v>
      </c>
      <c r="B10" s="49" t="s">
        <v>161</v>
      </c>
      <c r="C10" s="187">
        <f t="shared" si="0"/>
        <v>89.56</v>
      </c>
      <c r="D10" s="188">
        <v>89.56</v>
      </c>
      <c r="E10" s="187" t="s">
        <v>59</v>
      </c>
    </row>
    <row r="11" spans="1:5" ht="14.25">
      <c r="A11" s="36">
        <v>30106</v>
      </c>
      <c r="B11" s="49" t="s">
        <v>162</v>
      </c>
      <c r="C11" s="187">
        <f t="shared" si="0"/>
        <v>0</v>
      </c>
      <c r="D11" s="187" t="s">
        <v>59</v>
      </c>
      <c r="E11" s="187" t="s">
        <v>59</v>
      </c>
    </row>
    <row r="12" spans="1:5" ht="14.25">
      <c r="A12" s="36">
        <v>30107</v>
      </c>
      <c r="B12" s="49" t="s">
        <v>163</v>
      </c>
      <c r="C12" s="187">
        <f t="shared" si="0"/>
        <v>0</v>
      </c>
      <c r="D12" s="187" t="s">
        <v>59</v>
      </c>
      <c r="E12" s="187" t="s">
        <v>59</v>
      </c>
    </row>
    <row r="13" spans="1:5" ht="14.25">
      <c r="A13" s="36">
        <v>30108</v>
      </c>
      <c r="B13" s="49" t="s">
        <v>164</v>
      </c>
      <c r="C13" s="187">
        <f t="shared" si="0"/>
        <v>67.56</v>
      </c>
      <c r="D13" s="188">
        <v>67.56</v>
      </c>
      <c r="E13" s="187" t="s">
        <v>59</v>
      </c>
    </row>
    <row r="14" spans="1:5" ht="14.25">
      <c r="A14" s="36">
        <v>30109</v>
      </c>
      <c r="B14" s="49" t="s">
        <v>165</v>
      </c>
      <c r="C14" s="187">
        <f t="shared" si="0"/>
        <v>27.03</v>
      </c>
      <c r="D14" s="188">
        <v>27.03</v>
      </c>
      <c r="E14" s="187" t="s">
        <v>59</v>
      </c>
    </row>
    <row r="15" spans="1:5" ht="14.25">
      <c r="A15" s="36">
        <v>30110</v>
      </c>
      <c r="B15" s="49" t="s">
        <v>166</v>
      </c>
      <c r="C15" s="187">
        <f t="shared" si="0"/>
        <v>27.03</v>
      </c>
      <c r="D15" s="188">
        <v>27.03</v>
      </c>
      <c r="E15" s="187" t="s">
        <v>59</v>
      </c>
    </row>
    <row r="16" spans="1:5" ht="14.25">
      <c r="A16" s="36">
        <v>30111</v>
      </c>
      <c r="B16" s="49" t="s">
        <v>167</v>
      </c>
      <c r="C16" s="187">
        <f t="shared" si="0"/>
        <v>21.1</v>
      </c>
      <c r="D16" s="188">
        <v>21.1</v>
      </c>
      <c r="E16" s="187" t="s">
        <v>59</v>
      </c>
    </row>
    <row r="17" spans="1:5" ht="14.25">
      <c r="A17" s="36">
        <v>30112</v>
      </c>
      <c r="B17" s="49" t="s">
        <v>168</v>
      </c>
      <c r="C17" s="187">
        <f t="shared" si="0"/>
        <v>4.66</v>
      </c>
      <c r="D17" s="188">
        <v>4.66</v>
      </c>
      <c r="E17" s="187" t="s">
        <v>59</v>
      </c>
    </row>
    <row r="18" spans="1:5" ht="14.25">
      <c r="A18" s="36">
        <v>30113</v>
      </c>
      <c r="B18" s="49" t="s">
        <v>120</v>
      </c>
      <c r="C18" s="187">
        <f t="shared" si="0"/>
        <v>47.67</v>
      </c>
      <c r="D18" s="188">
        <v>47.67</v>
      </c>
      <c r="E18" s="187" t="s">
        <v>59</v>
      </c>
    </row>
    <row r="19" spans="1:5" ht="14.25">
      <c r="A19" s="36">
        <v>30114</v>
      </c>
      <c r="B19" s="49" t="s">
        <v>169</v>
      </c>
      <c r="C19" s="187">
        <f t="shared" si="0"/>
        <v>0</v>
      </c>
      <c r="D19" s="187" t="s">
        <v>59</v>
      </c>
      <c r="E19" s="187" t="s">
        <v>59</v>
      </c>
    </row>
    <row r="20" spans="1:5" ht="14.25">
      <c r="A20" s="36">
        <v>30199</v>
      </c>
      <c r="B20" s="49" t="s">
        <v>170</v>
      </c>
      <c r="C20" s="187">
        <f t="shared" si="0"/>
        <v>350.33</v>
      </c>
      <c r="D20" s="188">
        <v>350.33</v>
      </c>
      <c r="E20" s="187" t="s">
        <v>59</v>
      </c>
    </row>
    <row r="21" spans="1:5" ht="14.25">
      <c r="A21" s="36">
        <v>302</v>
      </c>
      <c r="B21" s="48" t="s">
        <v>171</v>
      </c>
      <c r="C21" s="185">
        <f>SUM(C22:C48)</f>
        <v>252.23999999999998</v>
      </c>
      <c r="D21" s="185">
        <f>SUM(D22:D48)</f>
        <v>0</v>
      </c>
      <c r="E21" s="185">
        <f>SUM(E22:E48)</f>
        <v>252.23999999999998</v>
      </c>
    </row>
    <row r="22" spans="1:5" ht="14.25">
      <c r="A22" s="36">
        <v>30201</v>
      </c>
      <c r="B22" s="49" t="s">
        <v>172</v>
      </c>
      <c r="C22" s="187">
        <f aca="true" t="shared" si="1" ref="C9:C65">D22+E22</f>
        <v>127.9</v>
      </c>
      <c r="D22" s="187" t="s">
        <v>59</v>
      </c>
      <c r="E22" s="188">
        <v>127.9</v>
      </c>
    </row>
    <row r="23" spans="1:5" ht="14.25">
      <c r="A23" s="36">
        <v>30202</v>
      </c>
      <c r="B23" s="49" t="s">
        <v>173</v>
      </c>
      <c r="C23" s="187">
        <f t="shared" si="1"/>
        <v>8</v>
      </c>
      <c r="D23" s="187" t="s">
        <v>59</v>
      </c>
      <c r="E23" s="188">
        <v>8</v>
      </c>
    </row>
    <row r="24" spans="1:5" ht="14.25">
      <c r="A24" s="36">
        <v>30203</v>
      </c>
      <c r="B24" s="49" t="s">
        <v>174</v>
      </c>
      <c r="C24" s="187">
        <f t="shared" si="1"/>
        <v>0</v>
      </c>
      <c r="D24" s="187" t="s">
        <v>59</v>
      </c>
      <c r="E24" s="187" t="s">
        <v>14</v>
      </c>
    </row>
    <row r="25" spans="1:5" ht="14.25">
      <c r="A25" s="36">
        <v>30204</v>
      </c>
      <c r="B25" s="49" t="s">
        <v>175</v>
      </c>
      <c r="C25" s="187">
        <f t="shared" si="1"/>
        <v>0</v>
      </c>
      <c r="D25" s="187" t="s">
        <v>59</v>
      </c>
      <c r="E25" s="187" t="s">
        <v>14</v>
      </c>
    </row>
    <row r="26" spans="1:5" ht="14.25">
      <c r="A26" s="36">
        <v>30205</v>
      </c>
      <c r="B26" s="49" t="s">
        <v>176</v>
      </c>
      <c r="C26" s="187">
        <f t="shared" si="1"/>
        <v>4</v>
      </c>
      <c r="D26" s="187" t="s">
        <v>59</v>
      </c>
      <c r="E26" s="187">
        <v>4</v>
      </c>
    </row>
    <row r="27" spans="1:5" ht="14.25">
      <c r="A27" s="36">
        <v>30206</v>
      </c>
      <c r="B27" s="49" t="s">
        <v>177</v>
      </c>
      <c r="C27" s="187">
        <f t="shared" si="1"/>
        <v>0</v>
      </c>
      <c r="D27" s="187" t="s">
        <v>59</v>
      </c>
      <c r="E27" s="187" t="s">
        <v>14</v>
      </c>
    </row>
    <row r="28" spans="1:5" ht="14.25">
      <c r="A28" s="36">
        <v>30207</v>
      </c>
      <c r="B28" s="49" t="s">
        <v>178</v>
      </c>
      <c r="C28" s="187">
        <f t="shared" si="1"/>
        <v>8</v>
      </c>
      <c r="D28" s="187" t="s">
        <v>59</v>
      </c>
      <c r="E28" s="187">
        <v>8</v>
      </c>
    </row>
    <row r="29" spans="1:5" ht="14.25">
      <c r="A29" s="36">
        <v>30208</v>
      </c>
      <c r="B29" s="49" t="s">
        <v>179</v>
      </c>
      <c r="C29" s="187">
        <f t="shared" si="1"/>
        <v>19.53</v>
      </c>
      <c r="D29" s="187" t="s">
        <v>59</v>
      </c>
      <c r="E29" s="187">
        <v>19.53</v>
      </c>
    </row>
    <row r="30" spans="1:5" ht="14.25">
      <c r="A30" s="36">
        <v>30209</v>
      </c>
      <c r="B30" s="49" t="s">
        <v>180</v>
      </c>
      <c r="C30" s="187">
        <f t="shared" si="1"/>
        <v>0</v>
      </c>
      <c r="D30" s="187" t="s">
        <v>59</v>
      </c>
      <c r="E30" s="187" t="s">
        <v>14</v>
      </c>
    </row>
    <row r="31" spans="1:5" ht="14.25">
      <c r="A31" s="36">
        <v>30211</v>
      </c>
      <c r="B31" s="49" t="s">
        <v>181</v>
      </c>
      <c r="C31" s="187">
        <f t="shared" si="1"/>
        <v>6</v>
      </c>
      <c r="D31" s="187" t="s">
        <v>59</v>
      </c>
      <c r="E31" s="187">
        <v>6</v>
      </c>
    </row>
    <row r="32" spans="1:5" ht="14.25">
      <c r="A32" s="36">
        <v>30212</v>
      </c>
      <c r="B32" s="49" t="s">
        <v>182</v>
      </c>
      <c r="C32" s="187">
        <f t="shared" si="1"/>
        <v>0</v>
      </c>
      <c r="D32" s="187" t="s">
        <v>59</v>
      </c>
      <c r="E32" s="187" t="s">
        <v>14</v>
      </c>
    </row>
    <row r="33" spans="1:5" ht="14.25">
      <c r="A33" s="36">
        <v>30213</v>
      </c>
      <c r="B33" s="49" t="s">
        <v>183</v>
      </c>
      <c r="C33" s="187">
        <f t="shared" si="1"/>
        <v>10</v>
      </c>
      <c r="D33" s="187" t="s">
        <v>59</v>
      </c>
      <c r="E33" s="187">
        <v>10</v>
      </c>
    </row>
    <row r="34" spans="1:5" ht="14.25">
      <c r="A34" s="36">
        <v>30214</v>
      </c>
      <c r="B34" s="49" t="s">
        <v>184</v>
      </c>
      <c r="C34" s="187">
        <f t="shared" si="1"/>
        <v>0</v>
      </c>
      <c r="D34" s="187" t="s">
        <v>59</v>
      </c>
      <c r="E34" s="187" t="s">
        <v>14</v>
      </c>
    </row>
    <row r="35" spans="1:5" ht="14.25">
      <c r="A35" s="36">
        <v>30215</v>
      </c>
      <c r="B35" s="49" t="s">
        <v>185</v>
      </c>
      <c r="C35" s="187">
        <f t="shared" si="1"/>
        <v>0</v>
      </c>
      <c r="D35" s="187" t="s">
        <v>59</v>
      </c>
      <c r="E35" s="187" t="s">
        <v>14</v>
      </c>
    </row>
    <row r="36" spans="1:5" ht="14.25">
      <c r="A36" s="36">
        <v>30216</v>
      </c>
      <c r="B36" s="49" t="s">
        <v>186</v>
      </c>
      <c r="C36" s="187">
        <f t="shared" si="1"/>
        <v>4</v>
      </c>
      <c r="D36" s="187" t="s">
        <v>59</v>
      </c>
      <c r="E36" s="187">
        <v>4</v>
      </c>
    </row>
    <row r="37" spans="1:5" ht="14.25">
      <c r="A37" s="36">
        <v>30217</v>
      </c>
      <c r="B37" s="49" t="s">
        <v>187</v>
      </c>
      <c r="C37" s="187">
        <f t="shared" si="1"/>
        <v>5</v>
      </c>
      <c r="D37" s="187" t="s">
        <v>59</v>
      </c>
      <c r="E37" s="187">
        <v>5</v>
      </c>
    </row>
    <row r="38" spans="1:5" ht="14.25">
      <c r="A38" s="36">
        <v>30218</v>
      </c>
      <c r="B38" s="49" t="s">
        <v>188</v>
      </c>
      <c r="C38" s="187">
        <f t="shared" si="1"/>
        <v>2</v>
      </c>
      <c r="D38" s="187" t="s">
        <v>59</v>
      </c>
      <c r="E38" s="187">
        <v>2</v>
      </c>
    </row>
    <row r="39" spans="1:5" ht="14.25">
      <c r="A39" s="36">
        <v>30224</v>
      </c>
      <c r="B39" s="49" t="s">
        <v>189</v>
      </c>
      <c r="C39" s="187">
        <f t="shared" si="1"/>
        <v>0</v>
      </c>
      <c r="D39" s="187" t="s">
        <v>59</v>
      </c>
      <c r="E39" s="187" t="s">
        <v>14</v>
      </c>
    </row>
    <row r="40" spans="1:5" ht="14.25">
      <c r="A40" s="36">
        <v>30225</v>
      </c>
      <c r="B40" s="49" t="s">
        <v>190</v>
      </c>
      <c r="C40" s="187">
        <f t="shared" si="1"/>
        <v>0</v>
      </c>
      <c r="D40" s="187" t="s">
        <v>59</v>
      </c>
      <c r="E40" s="187" t="s">
        <v>14</v>
      </c>
    </row>
    <row r="41" spans="1:5" ht="14.25">
      <c r="A41" s="36">
        <v>30226</v>
      </c>
      <c r="B41" s="49" t="s">
        <v>191</v>
      </c>
      <c r="C41" s="187">
        <f t="shared" si="1"/>
        <v>0</v>
      </c>
      <c r="D41" s="187" t="s">
        <v>59</v>
      </c>
      <c r="E41" s="187" t="s">
        <v>14</v>
      </c>
    </row>
    <row r="42" spans="1:5" ht="14.25">
      <c r="A42" s="36">
        <v>30227</v>
      </c>
      <c r="B42" s="49" t="s">
        <v>192</v>
      </c>
      <c r="C42" s="187">
        <f t="shared" si="1"/>
        <v>0</v>
      </c>
      <c r="D42" s="187" t="s">
        <v>59</v>
      </c>
      <c r="E42" s="187" t="s">
        <v>14</v>
      </c>
    </row>
    <row r="43" spans="1:5" ht="14.25">
      <c r="A43" s="36">
        <v>30228</v>
      </c>
      <c r="B43" s="49" t="s">
        <v>193</v>
      </c>
      <c r="C43" s="187">
        <f t="shared" si="1"/>
        <v>0</v>
      </c>
      <c r="D43" s="187" t="s">
        <v>59</v>
      </c>
      <c r="E43" s="187" t="s">
        <v>14</v>
      </c>
    </row>
    <row r="44" spans="1:5" ht="14.25">
      <c r="A44" s="36">
        <v>30229</v>
      </c>
      <c r="B44" s="49" t="s">
        <v>194</v>
      </c>
      <c r="C44" s="187">
        <f t="shared" si="1"/>
        <v>0</v>
      </c>
      <c r="D44" s="187" t="s">
        <v>59</v>
      </c>
      <c r="E44" s="187" t="s">
        <v>14</v>
      </c>
    </row>
    <row r="45" spans="1:5" ht="14.25">
      <c r="A45" s="36">
        <v>30231</v>
      </c>
      <c r="B45" s="49" t="s">
        <v>195</v>
      </c>
      <c r="C45" s="187">
        <f t="shared" si="1"/>
        <v>24.6</v>
      </c>
      <c r="D45" s="187" t="s">
        <v>59</v>
      </c>
      <c r="E45" s="187">
        <v>24.6</v>
      </c>
    </row>
    <row r="46" spans="1:5" ht="14.25">
      <c r="A46" s="36">
        <v>30239</v>
      </c>
      <c r="B46" s="49" t="s">
        <v>196</v>
      </c>
      <c r="C46" s="187">
        <f t="shared" si="1"/>
        <v>16.67</v>
      </c>
      <c r="D46" s="187" t="s">
        <v>59</v>
      </c>
      <c r="E46" s="187">
        <v>16.67</v>
      </c>
    </row>
    <row r="47" spans="1:5" ht="14.25">
      <c r="A47" s="36">
        <v>30240</v>
      </c>
      <c r="B47" s="49" t="s">
        <v>197</v>
      </c>
      <c r="C47" s="187">
        <f t="shared" si="1"/>
        <v>0</v>
      </c>
      <c r="D47" s="187" t="s">
        <v>59</v>
      </c>
      <c r="E47" s="187">
        <v>0</v>
      </c>
    </row>
    <row r="48" spans="1:5" ht="14.25">
      <c r="A48" s="36">
        <v>30299</v>
      </c>
      <c r="B48" s="49" t="s">
        <v>198</v>
      </c>
      <c r="C48" s="187">
        <f t="shared" si="1"/>
        <v>16.54</v>
      </c>
      <c r="D48" s="187" t="s">
        <v>59</v>
      </c>
      <c r="E48" s="187">
        <v>16.54</v>
      </c>
    </row>
    <row r="49" spans="1:5" ht="14.25">
      <c r="A49" s="36">
        <v>303</v>
      </c>
      <c r="B49" s="48" t="s">
        <v>199</v>
      </c>
      <c r="C49" s="185">
        <f>SUM(C50:C60)</f>
        <v>37.7</v>
      </c>
      <c r="D49" s="185">
        <f>SUM(D50:D60)</f>
        <v>37.7</v>
      </c>
      <c r="E49" s="185">
        <f>SUM(E50:E60)</f>
        <v>0</v>
      </c>
    </row>
    <row r="50" spans="1:5" ht="14.25">
      <c r="A50" s="36">
        <v>30301</v>
      </c>
      <c r="B50" s="49" t="s">
        <v>200</v>
      </c>
      <c r="C50" s="187">
        <f t="shared" si="1"/>
        <v>0</v>
      </c>
      <c r="D50" s="187" t="s">
        <v>59</v>
      </c>
      <c r="E50" s="187" t="s">
        <v>59</v>
      </c>
    </row>
    <row r="51" spans="1:5" ht="14.25">
      <c r="A51" s="36">
        <v>30302</v>
      </c>
      <c r="B51" s="49" t="s">
        <v>201</v>
      </c>
      <c r="C51" s="187">
        <f t="shared" si="1"/>
        <v>15.38</v>
      </c>
      <c r="D51" s="188">
        <v>15.38</v>
      </c>
      <c r="E51" s="187" t="s">
        <v>59</v>
      </c>
    </row>
    <row r="52" spans="1:5" ht="14.25">
      <c r="A52" s="36">
        <v>30303</v>
      </c>
      <c r="B52" s="49" t="s">
        <v>202</v>
      </c>
      <c r="C52" s="187">
        <f t="shared" si="1"/>
        <v>0</v>
      </c>
      <c r="D52" s="187" t="s">
        <v>59</v>
      </c>
      <c r="E52" s="187" t="s">
        <v>59</v>
      </c>
    </row>
    <row r="53" spans="1:5" ht="14.25">
      <c r="A53" s="36">
        <v>30304</v>
      </c>
      <c r="B53" s="49" t="s">
        <v>203</v>
      </c>
      <c r="C53" s="187">
        <f t="shared" si="1"/>
        <v>0</v>
      </c>
      <c r="D53" s="187" t="s">
        <v>59</v>
      </c>
      <c r="E53" s="187" t="s">
        <v>59</v>
      </c>
    </row>
    <row r="54" spans="1:5" ht="14.25">
      <c r="A54" s="36">
        <v>30305</v>
      </c>
      <c r="B54" s="49" t="s">
        <v>204</v>
      </c>
      <c r="C54" s="187">
        <f t="shared" si="1"/>
        <v>22.32</v>
      </c>
      <c r="D54" s="188">
        <v>22.32</v>
      </c>
      <c r="E54" s="187" t="s">
        <v>59</v>
      </c>
    </row>
    <row r="55" spans="1:5" ht="14.25">
      <c r="A55" s="36">
        <v>30306</v>
      </c>
      <c r="B55" s="49" t="s">
        <v>205</v>
      </c>
      <c r="C55" s="187">
        <f t="shared" si="1"/>
        <v>0</v>
      </c>
      <c r="D55" s="187" t="s">
        <v>59</v>
      </c>
      <c r="E55" s="187" t="s">
        <v>59</v>
      </c>
    </row>
    <row r="56" spans="1:5" ht="14.25">
      <c r="A56" s="36">
        <v>30307</v>
      </c>
      <c r="B56" s="49" t="s">
        <v>206</v>
      </c>
      <c r="C56" s="187">
        <f t="shared" si="1"/>
        <v>0</v>
      </c>
      <c r="D56" s="187" t="s">
        <v>59</v>
      </c>
      <c r="E56" s="187" t="s">
        <v>59</v>
      </c>
    </row>
    <row r="57" spans="1:5" ht="14.25">
      <c r="A57" s="36">
        <v>30308</v>
      </c>
      <c r="B57" s="49" t="s">
        <v>207</v>
      </c>
      <c r="C57" s="187">
        <f t="shared" si="1"/>
        <v>0</v>
      </c>
      <c r="D57" s="187" t="s">
        <v>59</v>
      </c>
      <c r="E57" s="187" t="s">
        <v>59</v>
      </c>
    </row>
    <row r="58" spans="1:5" ht="14.25">
      <c r="A58" s="36">
        <v>30309</v>
      </c>
      <c r="B58" s="49" t="s">
        <v>208</v>
      </c>
      <c r="C58" s="187">
        <f t="shared" si="1"/>
        <v>0</v>
      </c>
      <c r="D58" s="187" t="s">
        <v>59</v>
      </c>
      <c r="E58" s="187" t="s">
        <v>59</v>
      </c>
    </row>
    <row r="59" spans="1:5" ht="14.25">
      <c r="A59" s="36">
        <v>30310</v>
      </c>
      <c r="B59" s="49" t="s">
        <v>209</v>
      </c>
      <c r="C59" s="187">
        <f t="shared" si="1"/>
        <v>0</v>
      </c>
      <c r="D59" s="187" t="s">
        <v>59</v>
      </c>
      <c r="E59" s="187" t="s">
        <v>59</v>
      </c>
    </row>
    <row r="60" spans="1:5" ht="14.25">
      <c r="A60" s="36">
        <v>30399</v>
      </c>
      <c r="B60" s="49" t="s">
        <v>210</v>
      </c>
      <c r="C60" s="187">
        <f t="shared" si="1"/>
        <v>0</v>
      </c>
      <c r="D60" s="187" t="s">
        <v>59</v>
      </c>
      <c r="E60" s="187" t="s">
        <v>59</v>
      </c>
    </row>
    <row r="61" spans="1:5" ht="14.25">
      <c r="A61" s="36">
        <v>310</v>
      </c>
      <c r="B61" s="48" t="s">
        <v>211</v>
      </c>
      <c r="C61" s="185">
        <f>SUM(C62:C65)</f>
        <v>4.5</v>
      </c>
      <c r="D61" s="185">
        <f>SUM(D62:D65)</f>
        <v>0</v>
      </c>
      <c r="E61" s="185">
        <f>SUM(E62:E65)</f>
        <v>4.5</v>
      </c>
    </row>
    <row r="62" spans="1:5" ht="14.25">
      <c r="A62" s="36">
        <v>31002</v>
      </c>
      <c r="B62" s="49" t="s">
        <v>212</v>
      </c>
      <c r="C62" s="187">
        <f t="shared" si="1"/>
        <v>3</v>
      </c>
      <c r="D62" s="187">
        <v>0</v>
      </c>
      <c r="E62" s="187">
        <v>3</v>
      </c>
    </row>
    <row r="63" spans="1:5" ht="14.25">
      <c r="A63" s="36">
        <v>31003</v>
      </c>
      <c r="B63" s="49" t="s">
        <v>213</v>
      </c>
      <c r="C63" s="187">
        <f t="shared" si="1"/>
        <v>0</v>
      </c>
      <c r="D63" s="187">
        <v>0</v>
      </c>
      <c r="E63" s="187" t="s">
        <v>59</v>
      </c>
    </row>
    <row r="64" spans="1:5" ht="14.25">
      <c r="A64" s="36">
        <v>31007</v>
      </c>
      <c r="B64" s="49" t="s">
        <v>214</v>
      </c>
      <c r="C64" s="187">
        <f t="shared" si="1"/>
        <v>1.5</v>
      </c>
      <c r="D64" s="187">
        <v>0</v>
      </c>
      <c r="E64" s="187">
        <v>1.5</v>
      </c>
    </row>
    <row r="65" spans="1:5" ht="14.25">
      <c r="A65" s="36">
        <v>31099</v>
      </c>
      <c r="B65" s="49" t="s">
        <v>215</v>
      </c>
      <c r="C65" s="187">
        <f t="shared" si="1"/>
        <v>0</v>
      </c>
      <c r="D65" s="187" t="s">
        <v>59</v>
      </c>
      <c r="E65" s="187" t="s">
        <v>59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zoomScalePageLayoutView="0" workbookViewId="0" topLeftCell="L1">
      <selection activeCell="V17" sqref="V17"/>
    </sheetView>
  </sheetViews>
  <sheetFormatPr defaultColWidth="9.00390625" defaultRowHeight="14.25"/>
  <sheetData>
    <row r="1" ht="23.25" customHeight="1">
      <c r="A1" t="s">
        <v>216</v>
      </c>
    </row>
    <row r="2" spans="1:24" s="1" customFormat="1" ht="30.75" customHeight="1">
      <c r="A2" s="158" t="s">
        <v>217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ht="20.25" customHeight="1">
      <c r="W3" t="s">
        <v>3</v>
      </c>
    </row>
    <row r="4" spans="1:24" s="39" customFormat="1" ht="24.75" customHeight="1">
      <c r="A4" s="159" t="s">
        <v>218</v>
      </c>
      <c r="B4" s="159"/>
      <c r="C4" s="159"/>
      <c r="D4" s="159"/>
      <c r="E4" s="159"/>
      <c r="F4" s="159"/>
      <c r="G4" s="159"/>
      <c r="H4" s="159"/>
      <c r="I4" s="159" t="s">
        <v>219</v>
      </c>
      <c r="J4" s="159"/>
      <c r="K4" s="159"/>
      <c r="L4" s="159"/>
      <c r="M4" s="159"/>
      <c r="N4" s="159"/>
      <c r="O4" s="159"/>
      <c r="P4" s="159"/>
      <c r="Q4" s="159" t="s">
        <v>220</v>
      </c>
      <c r="R4" s="159"/>
      <c r="S4" s="159"/>
      <c r="T4" s="159"/>
      <c r="U4" s="159"/>
      <c r="V4" s="159"/>
      <c r="W4" s="159"/>
      <c r="X4" s="159"/>
    </row>
    <row r="5" spans="1:24" s="39" customFormat="1" ht="24.75" customHeight="1">
      <c r="A5" s="159" t="s">
        <v>55</v>
      </c>
      <c r="B5" s="159" t="s">
        <v>221</v>
      </c>
      <c r="C5" s="159" t="s">
        <v>222</v>
      </c>
      <c r="D5" s="159"/>
      <c r="E5" s="159"/>
      <c r="F5" s="160" t="s">
        <v>187</v>
      </c>
      <c r="G5" s="160" t="s">
        <v>185</v>
      </c>
      <c r="H5" s="159" t="s">
        <v>186</v>
      </c>
      <c r="I5" s="159" t="s">
        <v>55</v>
      </c>
      <c r="J5" s="159" t="s">
        <v>221</v>
      </c>
      <c r="K5" s="159" t="s">
        <v>222</v>
      </c>
      <c r="L5" s="159"/>
      <c r="M5" s="159"/>
      <c r="N5" s="160" t="s">
        <v>187</v>
      </c>
      <c r="O5" s="160" t="s">
        <v>185</v>
      </c>
      <c r="P5" s="159" t="s">
        <v>186</v>
      </c>
      <c r="Q5" s="159" t="s">
        <v>55</v>
      </c>
      <c r="R5" s="159" t="s">
        <v>221</v>
      </c>
      <c r="S5" s="159" t="s">
        <v>222</v>
      </c>
      <c r="T5" s="159"/>
      <c r="U5" s="159"/>
      <c r="V5" s="159" t="s">
        <v>187</v>
      </c>
      <c r="W5" s="160" t="s">
        <v>185</v>
      </c>
      <c r="X5" s="159" t="s">
        <v>186</v>
      </c>
    </row>
    <row r="6" spans="1:24" s="39" customFormat="1" ht="51.75" customHeight="1">
      <c r="A6" s="159"/>
      <c r="B6" s="159"/>
      <c r="C6" s="41" t="s">
        <v>9</v>
      </c>
      <c r="D6" s="41" t="s">
        <v>223</v>
      </c>
      <c r="E6" s="41" t="s">
        <v>224</v>
      </c>
      <c r="F6" s="161"/>
      <c r="G6" s="161"/>
      <c r="H6" s="159"/>
      <c r="I6" s="159"/>
      <c r="J6" s="159"/>
      <c r="K6" s="41" t="s">
        <v>9</v>
      </c>
      <c r="L6" s="41" t="s">
        <v>223</v>
      </c>
      <c r="M6" s="41" t="s">
        <v>224</v>
      </c>
      <c r="N6" s="161"/>
      <c r="O6" s="161"/>
      <c r="P6" s="159"/>
      <c r="Q6" s="159"/>
      <c r="R6" s="159"/>
      <c r="S6" s="41" t="s">
        <v>9</v>
      </c>
      <c r="T6" s="41" t="s">
        <v>223</v>
      </c>
      <c r="U6" s="41" t="s">
        <v>224</v>
      </c>
      <c r="V6" s="159"/>
      <c r="W6" s="161"/>
      <c r="X6" s="159"/>
    </row>
    <row r="7" spans="1:24" s="40" customFormat="1" ht="24.75" customHeight="1">
      <c r="A7" s="42">
        <f>B7+C7+F7+G7+H7</f>
        <v>23</v>
      </c>
      <c r="B7" s="43" t="s">
        <v>225</v>
      </c>
      <c r="C7" s="44">
        <f>D7+E7</f>
        <v>21</v>
      </c>
      <c r="D7" s="43" t="s">
        <v>225</v>
      </c>
      <c r="E7" s="44">
        <v>21</v>
      </c>
      <c r="F7" s="44">
        <v>2</v>
      </c>
      <c r="G7" s="43" t="s">
        <v>225</v>
      </c>
      <c r="H7" s="43" t="s">
        <v>225</v>
      </c>
      <c r="I7" s="44">
        <f>J7+K7+N7+O7+P7</f>
        <v>20.99</v>
      </c>
      <c r="J7" s="43" t="s">
        <v>225</v>
      </c>
      <c r="K7" s="44">
        <f>L7+M7</f>
        <v>20.99</v>
      </c>
      <c r="L7" s="43" t="s">
        <v>225</v>
      </c>
      <c r="M7" s="44">
        <v>20.99</v>
      </c>
      <c r="N7" s="43" t="s">
        <v>225</v>
      </c>
      <c r="O7" s="43" t="s">
        <v>225</v>
      </c>
      <c r="P7" s="43" t="s">
        <v>225</v>
      </c>
      <c r="Q7" s="44">
        <f>R7+S7+V7+W7+X7</f>
        <v>29.6</v>
      </c>
      <c r="R7" s="45" t="s">
        <v>59</v>
      </c>
      <c r="S7" s="46">
        <f>T7+U7</f>
        <v>24.6</v>
      </c>
      <c r="T7" s="43" t="s">
        <v>225</v>
      </c>
      <c r="U7" s="46">
        <v>24.6</v>
      </c>
      <c r="V7" s="46">
        <v>5</v>
      </c>
      <c r="W7" s="43" t="s">
        <v>225</v>
      </c>
      <c r="X7" s="43" t="s">
        <v>225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Zeros="0" zoomScalePageLayoutView="0" workbookViewId="0" topLeftCell="A1">
      <selection activeCell="A7" sqref="A7"/>
    </sheetView>
  </sheetViews>
  <sheetFormatPr defaultColWidth="9.00390625" defaultRowHeight="14.25"/>
  <cols>
    <col min="1" max="1" width="9.00390625" style="19" customWidth="1"/>
    <col min="2" max="2" width="14.375" style="19" customWidth="1"/>
    <col min="3" max="3" width="10.25390625" style="19" customWidth="1"/>
    <col min="4" max="4" width="9.00390625" style="19" customWidth="1"/>
    <col min="5" max="5" width="10.125" style="19" customWidth="1"/>
    <col min="6" max="6" width="11.875" style="19" customWidth="1"/>
    <col min="7" max="7" width="16.50390625" style="19" customWidth="1"/>
    <col min="8" max="8" width="14.75390625" style="19" customWidth="1"/>
    <col min="9" max="9" width="13.25390625" style="19" customWidth="1"/>
    <col min="10" max="10" width="21.25390625" style="19" customWidth="1"/>
    <col min="11" max="11" width="16.00390625" style="19" customWidth="1"/>
    <col min="12" max="12" width="9.00390625" style="19" customWidth="1"/>
    <col min="13" max="13" width="19.75390625" style="19" customWidth="1"/>
    <col min="14" max="14" width="15.50390625" style="19" customWidth="1"/>
    <col min="15" max="16384" width="9.00390625" style="19" customWidth="1"/>
  </cols>
  <sheetData>
    <row r="1" ht="14.25">
      <c r="A1" s="19" t="s">
        <v>226</v>
      </c>
    </row>
    <row r="2" spans="1:14" s="17" customFormat="1" ht="38.25" customHeight="1">
      <c r="A2" s="136" t="s">
        <v>227</v>
      </c>
      <c r="B2" s="136"/>
      <c r="C2" s="136"/>
      <c r="D2" s="136"/>
      <c r="E2" s="136"/>
      <c r="F2" s="136"/>
      <c r="G2" s="136"/>
      <c r="H2" s="136"/>
      <c r="I2" s="136"/>
      <c r="J2" s="136"/>
      <c r="K2" s="33"/>
      <c r="L2" s="33"/>
      <c r="M2" s="33"/>
      <c r="N2" s="33"/>
    </row>
    <row r="3" ht="14.25">
      <c r="J3" s="19" t="s">
        <v>3</v>
      </c>
    </row>
    <row r="4" spans="1:10" ht="19.5" customHeight="1">
      <c r="A4" s="162" t="s">
        <v>44</v>
      </c>
      <c r="B4" s="162"/>
      <c r="C4" s="162" t="s">
        <v>219</v>
      </c>
      <c r="D4" s="162" t="s">
        <v>220</v>
      </c>
      <c r="E4" s="162"/>
      <c r="F4" s="162"/>
      <c r="G4" s="162"/>
      <c r="H4" s="162"/>
      <c r="I4" s="162" t="s">
        <v>228</v>
      </c>
      <c r="J4" s="162"/>
    </row>
    <row r="5" spans="1:10" ht="19.5" customHeight="1">
      <c r="A5" s="166" t="s">
        <v>49</v>
      </c>
      <c r="B5" s="166" t="s">
        <v>50</v>
      </c>
      <c r="C5" s="162"/>
      <c r="D5" s="166" t="s">
        <v>55</v>
      </c>
      <c r="E5" s="163" t="s">
        <v>128</v>
      </c>
      <c r="F5" s="164"/>
      <c r="G5" s="165"/>
      <c r="H5" s="166" t="s">
        <v>129</v>
      </c>
      <c r="I5" s="166" t="s">
        <v>130</v>
      </c>
      <c r="J5" s="166" t="s">
        <v>131</v>
      </c>
    </row>
    <row r="6" spans="1:10" ht="19.5" customHeight="1">
      <c r="A6" s="167"/>
      <c r="B6" s="167"/>
      <c r="C6" s="162"/>
      <c r="D6" s="167"/>
      <c r="E6" s="36" t="s">
        <v>9</v>
      </c>
      <c r="F6" s="36" t="s">
        <v>229</v>
      </c>
      <c r="G6" s="36" t="s">
        <v>230</v>
      </c>
      <c r="H6" s="167"/>
      <c r="I6" s="167"/>
      <c r="J6" s="167"/>
    </row>
    <row r="7" spans="1:10" ht="19.5" customHeight="1">
      <c r="A7" s="37"/>
      <c r="B7" s="37"/>
      <c r="C7" s="38"/>
      <c r="D7" s="38"/>
      <c r="E7" s="38"/>
      <c r="F7" s="38"/>
      <c r="G7" s="38"/>
      <c r="H7" s="38"/>
      <c r="I7" s="38"/>
      <c r="J7" s="38"/>
    </row>
    <row r="8" spans="1:10" ht="19.5" customHeight="1">
      <c r="A8" s="37"/>
      <c r="B8" s="37"/>
      <c r="C8" s="38"/>
      <c r="D8" s="38"/>
      <c r="E8" s="38"/>
      <c r="F8" s="38"/>
      <c r="G8" s="38"/>
      <c r="H8" s="38"/>
      <c r="I8" s="38"/>
      <c r="J8" s="38"/>
    </row>
    <row r="9" spans="1:10" ht="19.5" customHeight="1">
      <c r="A9" s="37"/>
      <c r="B9" s="37"/>
      <c r="C9" s="38"/>
      <c r="D9" s="38"/>
      <c r="E9" s="38"/>
      <c r="F9" s="38"/>
      <c r="G9" s="38"/>
      <c r="H9" s="38"/>
      <c r="I9" s="38"/>
      <c r="J9" s="38"/>
    </row>
    <row r="10" spans="1:10" ht="19.5" customHeight="1">
      <c r="A10" s="37"/>
      <c r="B10" s="37"/>
      <c r="C10" s="38"/>
      <c r="D10" s="38"/>
      <c r="E10" s="38"/>
      <c r="F10" s="38"/>
      <c r="G10" s="38"/>
      <c r="H10" s="38"/>
      <c r="I10" s="38"/>
      <c r="J10" s="38"/>
    </row>
    <row r="11" spans="1:10" ht="19.5" customHeight="1">
      <c r="A11" s="37"/>
      <c r="B11" s="37"/>
      <c r="C11" s="38"/>
      <c r="D11" s="38"/>
      <c r="E11" s="38"/>
      <c r="F11" s="38"/>
      <c r="G11" s="38"/>
      <c r="H11" s="38"/>
      <c r="I11" s="38"/>
      <c r="J11" s="38"/>
    </row>
    <row r="12" spans="1:10" ht="19.5" customHeight="1">
      <c r="A12" s="37"/>
      <c r="B12" s="37"/>
      <c r="C12" s="38"/>
      <c r="D12" s="38"/>
      <c r="E12" s="38"/>
      <c r="F12" s="38"/>
      <c r="G12" s="38"/>
      <c r="H12" s="38"/>
      <c r="I12" s="38"/>
      <c r="J12" s="38"/>
    </row>
    <row r="13" spans="1:10" ht="19.5" customHeight="1">
      <c r="A13" s="37"/>
      <c r="B13" s="37"/>
      <c r="C13" s="38"/>
      <c r="D13" s="38"/>
      <c r="E13" s="38"/>
      <c r="F13" s="38"/>
      <c r="G13" s="38"/>
      <c r="H13" s="38"/>
      <c r="I13" s="38"/>
      <c r="J13" s="38"/>
    </row>
    <row r="14" spans="1:10" ht="19.5" customHeight="1">
      <c r="A14" s="37"/>
      <c r="B14" s="37"/>
      <c r="C14" s="38"/>
      <c r="D14" s="38"/>
      <c r="E14" s="38"/>
      <c r="F14" s="38"/>
      <c r="G14" s="38"/>
      <c r="H14" s="38"/>
      <c r="I14" s="38"/>
      <c r="J14" s="38"/>
    </row>
    <row r="15" spans="1:10" ht="19.5" customHeight="1">
      <c r="A15" s="37"/>
      <c r="B15" s="37"/>
      <c r="C15" s="38"/>
      <c r="D15" s="38"/>
      <c r="E15" s="38"/>
      <c r="F15" s="38"/>
      <c r="G15" s="38"/>
      <c r="H15" s="38"/>
      <c r="I15" s="38"/>
      <c r="J15" s="38"/>
    </row>
    <row r="16" spans="1:10" ht="19.5" customHeight="1">
      <c r="A16" s="37"/>
      <c r="B16" s="37"/>
      <c r="C16" s="38"/>
      <c r="D16" s="38"/>
      <c r="E16" s="38"/>
      <c r="F16" s="38"/>
      <c r="G16" s="38"/>
      <c r="H16" s="38"/>
      <c r="I16" s="38"/>
      <c r="J16" s="38"/>
    </row>
    <row r="17" spans="1:10" ht="19.5" customHeight="1">
      <c r="A17" s="37"/>
      <c r="B17" s="37"/>
      <c r="C17" s="38"/>
      <c r="D17" s="38"/>
      <c r="E17" s="38"/>
      <c r="F17" s="38"/>
      <c r="G17" s="38"/>
      <c r="H17" s="38"/>
      <c r="I17" s="38"/>
      <c r="J17" s="38"/>
    </row>
    <row r="18" spans="1:10" ht="19.5" customHeight="1">
      <c r="A18" s="37"/>
      <c r="B18" s="37"/>
      <c r="C18" s="38"/>
      <c r="D18" s="38"/>
      <c r="E18" s="38"/>
      <c r="F18" s="38"/>
      <c r="G18" s="38"/>
      <c r="H18" s="38"/>
      <c r="I18" s="38"/>
      <c r="J18" s="38"/>
    </row>
    <row r="19" spans="1:10" ht="19.5" customHeight="1">
      <c r="A19" s="37"/>
      <c r="B19" s="37"/>
      <c r="C19" s="38"/>
      <c r="D19" s="38"/>
      <c r="E19" s="38"/>
      <c r="F19" s="38"/>
      <c r="G19" s="38"/>
      <c r="H19" s="38"/>
      <c r="I19" s="38"/>
      <c r="J19" s="38"/>
    </row>
    <row r="20" ht="14.25">
      <c r="A20" s="19" t="s">
        <v>231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28">
      <selection activeCell="E19" sqref="E19"/>
    </sheetView>
  </sheetViews>
  <sheetFormatPr defaultColWidth="9.00390625" defaultRowHeight="14.25"/>
  <cols>
    <col min="1" max="1" width="41.625" style="4" customWidth="1"/>
    <col min="2" max="2" width="20.00390625" style="32" customWidth="1"/>
    <col min="3" max="3" width="43.375" style="4" customWidth="1"/>
    <col min="4" max="4" width="15.00390625" style="32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232</v>
      </c>
    </row>
    <row r="2" spans="1:6" ht="33.75" customHeight="1">
      <c r="A2" s="136" t="s">
        <v>233</v>
      </c>
      <c r="B2" s="136"/>
      <c r="C2" s="136"/>
      <c r="D2" s="136"/>
      <c r="E2" s="33"/>
      <c r="F2" s="33"/>
    </row>
    <row r="3" spans="3:4" ht="24.75" customHeight="1">
      <c r="C3" s="168" t="s">
        <v>234</v>
      </c>
      <c r="D3" s="168"/>
    </row>
    <row r="4" spans="1:4" ht="24.75" customHeight="1">
      <c r="A4" s="169" t="s">
        <v>4</v>
      </c>
      <c r="B4" s="169"/>
      <c r="C4" s="169" t="s">
        <v>5</v>
      </c>
      <c r="D4" s="169"/>
    </row>
    <row r="5" spans="1:4" ht="24.75" customHeight="1">
      <c r="A5" s="34" t="s">
        <v>235</v>
      </c>
      <c r="B5" s="34" t="s">
        <v>7</v>
      </c>
      <c r="C5" s="34" t="s">
        <v>235</v>
      </c>
      <c r="D5" s="34" t="s">
        <v>7</v>
      </c>
    </row>
    <row r="6" spans="1:4" ht="24.75" customHeight="1">
      <c r="A6" s="25" t="s">
        <v>236</v>
      </c>
      <c r="B6" s="35">
        <v>1988.21</v>
      </c>
      <c r="C6" s="25" t="s">
        <v>237</v>
      </c>
      <c r="D6" s="35">
        <v>1988.21</v>
      </c>
    </row>
    <row r="7" spans="1:4" ht="24.75" customHeight="1">
      <c r="A7" s="25" t="s">
        <v>238</v>
      </c>
      <c r="B7" s="35">
        <v>1988.21</v>
      </c>
      <c r="C7" s="25" t="s">
        <v>239</v>
      </c>
      <c r="D7" s="35">
        <v>1988.21</v>
      </c>
    </row>
    <row r="8" spans="1:4" ht="24.75" customHeight="1">
      <c r="A8" s="25" t="s">
        <v>240</v>
      </c>
      <c r="B8" s="28" t="s">
        <v>56</v>
      </c>
      <c r="C8" s="25" t="s">
        <v>241</v>
      </c>
      <c r="D8" s="28" t="s">
        <v>56</v>
      </c>
    </row>
    <row r="9" spans="1:4" ht="24.75" customHeight="1">
      <c r="A9" s="25" t="s">
        <v>242</v>
      </c>
      <c r="B9" s="28" t="s">
        <v>56</v>
      </c>
      <c r="C9" s="25" t="s">
        <v>243</v>
      </c>
      <c r="D9" s="28" t="s">
        <v>56</v>
      </c>
    </row>
    <row r="10" spans="1:4" ht="24.75" customHeight="1">
      <c r="A10" s="25" t="s">
        <v>244</v>
      </c>
      <c r="B10" s="28" t="s">
        <v>56</v>
      </c>
      <c r="C10" s="25" t="s">
        <v>239</v>
      </c>
      <c r="D10" s="28" t="s">
        <v>56</v>
      </c>
    </row>
    <row r="11" spans="1:4" ht="24.75" customHeight="1">
      <c r="A11" s="25" t="s">
        <v>245</v>
      </c>
      <c r="B11" s="28" t="s">
        <v>56</v>
      </c>
      <c r="C11" s="25" t="s">
        <v>241</v>
      </c>
      <c r="D11" s="28" t="s">
        <v>56</v>
      </c>
    </row>
    <row r="12" spans="1:4" ht="24.75" customHeight="1">
      <c r="A12" s="25" t="s">
        <v>246</v>
      </c>
      <c r="B12" s="28" t="s">
        <v>56</v>
      </c>
      <c r="C12" s="25" t="s">
        <v>247</v>
      </c>
      <c r="D12" s="28" t="s">
        <v>56</v>
      </c>
    </row>
    <row r="13" spans="1:4" ht="24.75" customHeight="1">
      <c r="A13" s="25" t="s">
        <v>248</v>
      </c>
      <c r="B13" s="28" t="s">
        <v>56</v>
      </c>
      <c r="C13" s="25" t="s">
        <v>249</v>
      </c>
      <c r="D13" s="28" t="s">
        <v>56</v>
      </c>
    </row>
    <row r="14" spans="1:4" ht="24.75" customHeight="1">
      <c r="A14" s="25" t="s">
        <v>250</v>
      </c>
      <c r="B14" s="28" t="s">
        <v>56</v>
      </c>
      <c r="C14" s="25" t="s">
        <v>251</v>
      </c>
      <c r="D14" s="28" t="s">
        <v>56</v>
      </c>
    </row>
    <row r="15" spans="1:4" ht="24.75" customHeight="1">
      <c r="A15" s="25" t="s">
        <v>252</v>
      </c>
      <c r="B15" s="28" t="s">
        <v>56</v>
      </c>
      <c r="C15" s="25" t="s">
        <v>253</v>
      </c>
      <c r="D15" s="28" t="s">
        <v>56</v>
      </c>
    </row>
    <row r="16" spans="1:4" ht="24.75" customHeight="1">
      <c r="A16" s="25" t="s">
        <v>254</v>
      </c>
      <c r="B16" s="28" t="s">
        <v>56</v>
      </c>
      <c r="C16" s="25" t="s">
        <v>255</v>
      </c>
      <c r="D16" s="28" t="s">
        <v>56</v>
      </c>
    </row>
    <row r="17" spans="1:4" ht="24.75" customHeight="1">
      <c r="A17" s="25" t="s">
        <v>256</v>
      </c>
      <c r="B17" s="28" t="s">
        <v>56</v>
      </c>
      <c r="C17" s="25" t="s">
        <v>257</v>
      </c>
      <c r="D17" s="28" t="s">
        <v>56</v>
      </c>
    </row>
    <row r="18" spans="1:4" ht="24.75" customHeight="1">
      <c r="A18" s="25" t="s">
        <v>258</v>
      </c>
      <c r="B18" s="28" t="s">
        <v>56</v>
      </c>
      <c r="C18" s="25"/>
      <c r="D18" s="28" t="s">
        <v>56</v>
      </c>
    </row>
    <row r="19" spans="1:4" ht="24.75" customHeight="1">
      <c r="A19" s="25"/>
      <c r="B19" s="28"/>
      <c r="C19" s="25"/>
      <c r="D19" s="28"/>
    </row>
    <row r="20" spans="1:4" ht="24.75" customHeight="1">
      <c r="A20" s="24" t="s">
        <v>259</v>
      </c>
      <c r="B20" s="24">
        <f>B6+B9+B12+B13+B14+B15+B16+B17+B18</f>
        <v>1988.21</v>
      </c>
      <c r="C20" s="24" t="s">
        <v>260</v>
      </c>
      <c r="D20" s="24">
        <f>D6+D9+D12+D13+D14+D15+D16+D17</f>
        <v>1988.21</v>
      </c>
    </row>
    <row r="21" spans="1:4" ht="24.75" customHeight="1">
      <c r="A21" s="24"/>
      <c r="B21" s="28" t="s">
        <v>56</v>
      </c>
      <c r="C21" s="24"/>
      <c r="D21" s="28" t="s">
        <v>56</v>
      </c>
    </row>
    <row r="22" spans="1:4" ht="24.75" customHeight="1">
      <c r="A22" s="25" t="s">
        <v>261</v>
      </c>
      <c r="B22" s="28" t="s">
        <v>56</v>
      </c>
      <c r="C22" s="25" t="s">
        <v>262</v>
      </c>
      <c r="D22" s="28" t="s">
        <v>56</v>
      </c>
    </row>
    <row r="23" spans="1:4" ht="24.75" customHeight="1">
      <c r="A23" s="25" t="s">
        <v>263</v>
      </c>
      <c r="B23" s="28" t="s">
        <v>56</v>
      </c>
      <c r="C23" s="25" t="s">
        <v>263</v>
      </c>
      <c r="D23" s="28" t="s">
        <v>56</v>
      </c>
    </row>
    <row r="24" spans="1:4" ht="24.75" customHeight="1">
      <c r="A24" s="25" t="s">
        <v>264</v>
      </c>
      <c r="B24" s="28" t="s">
        <v>56</v>
      </c>
      <c r="C24" s="25" t="s">
        <v>264</v>
      </c>
      <c r="D24" s="28" t="s">
        <v>56</v>
      </c>
    </row>
    <row r="25" spans="1:4" ht="24.75" customHeight="1">
      <c r="A25" s="25" t="s">
        <v>265</v>
      </c>
      <c r="B25" s="28" t="s">
        <v>56</v>
      </c>
      <c r="C25" s="25" t="s">
        <v>265</v>
      </c>
      <c r="D25" s="28" t="s">
        <v>56</v>
      </c>
    </row>
    <row r="26" spans="1:4" ht="24.75" customHeight="1">
      <c r="A26" s="25" t="s">
        <v>266</v>
      </c>
      <c r="B26" s="28" t="s">
        <v>56</v>
      </c>
      <c r="C26" s="25" t="s">
        <v>267</v>
      </c>
      <c r="D26" s="28" t="s">
        <v>56</v>
      </c>
    </row>
    <row r="27" spans="1:4" ht="24.75" customHeight="1">
      <c r="A27" s="25" t="s">
        <v>268</v>
      </c>
      <c r="B27" s="28" t="s">
        <v>56</v>
      </c>
      <c r="C27" s="25" t="s">
        <v>264</v>
      </c>
      <c r="D27" s="28" t="s">
        <v>56</v>
      </c>
    </row>
    <row r="28" spans="1:4" ht="24.75" customHeight="1">
      <c r="A28" s="25" t="s">
        <v>269</v>
      </c>
      <c r="B28" s="28" t="s">
        <v>56</v>
      </c>
      <c r="C28" s="25" t="s">
        <v>265</v>
      </c>
      <c r="D28" s="28" t="s">
        <v>56</v>
      </c>
    </row>
    <row r="29" spans="1:4" ht="24.75" customHeight="1">
      <c r="A29" s="25" t="s">
        <v>270</v>
      </c>
      <c r="B29" s="28" t="s">
        <v>56</v>
      </c>
      <c r="C29" s="25" t="s">
        <v>271</v>
      </c>
      <c r="D29" s="28" t="s">
        <v>56</v>
      </c>
    </row>
    <row r="30" spans="1:4" ht="24.75" customHeight="1">
      <c r="A30" s="25" t="s">
        <v>272</v>
      </c>
      <c r="B30" s="28" t="s">
        <v>56</v>
      </c>
      <c r="C30" s="25" t="s">
        <v>268</v>
      </c>
      <c r="D30" s="28" t="s">
        <v>56</v>
      </c>
    </row>
    <row r="31" spans="1:4" ht="24.75" customHeight="1">
      <c r="A31" s="25" t="s">
        <v>264</v>
      </c>
      <c r="B31" s="28" t="s">
        <v>56</v>
      </c>
      <c r="C31" s="25" t="s">
        <v>269</v>
      </c>
      <c r="D31" s="28" t="s">
        <v>56</v>
      </c>
    </row>
    <row r="32" spans="1:4" ht="24.75" customHeight="1">
      <c r="A32" s="25" t="s">
        <v>265</v>
      </c>
      <c r="B32" s="28" t="s">
        <v>56</v>
      </c>
      <c r="C32" s="25" t="s">
        <v>273</v>
      </c>
      <c r="D32" s="28" t="s">
        <v>56</v>
      </c>
    </row>
    <row r="33" spans="1:4" ht="24.75" customHeight="1">
      <c r="A33" s="25" t="s">
        <v>274</v>
      </c>
      <c r="B33" s="28" t="s">
        <v>56</v>
      </c>
      <c r="C33" s="25" t="s">
        <v>268</v>
      </c>
      <c r="D33" s="28" t="s">
        <v>56</v>
      </c>
    </row>
    <row r="34" spans="1:4" ht="24.75" customHeight="1">
      <c r="A34" s="25" t="s">
        <v>268</v>
      </c>
      <c r="B34" s="28" t="s">
        <v>56</v>
      </c>
      <c r="C34" s="25" t="s">
        <v>269</v>
      </c>
      <c r="D34" s="28" t="s">
        <v>56</v>
      </c>
    </row>
    <row r="35" spans="1:4" ht="24.75" customHeight="1">
      <c r="A35" s="25" t="s">
        <v>269</v>
      </c>
      <c r="B35" s="28" t="s">
        <v>56</v>
      </c>
      <c r="C35" s="25" t="s">
        <v>275</v>
      </c>
      <c r="D35" s="28" t="s">
        <v>56</v>
      </c>
    </row>
    <row r="36" spans="1:4" ht="24.75" customHeight="1">
      <c r="A36" s="25" t="s">
        <v>276</v>
      </c>
      <c r="B36" s="28" t="s">
        <v>56</v>
      </c>
      <c r="C36" s="25" t="s">
        <v>277</v>
      </c>
      <c r="D36" s="28" t="s">
        <v>56</v>
      </c>
    </row>
    <row r="37" spans="1:4" ht="24.75" customHeight="1">
      <c r="A37" s="25" t="s">
        <v>278</v>
      </c>
      <c r="B37" s="28" t="s">
        <v>56</v>
      </c>
      <c r="C37" s="25"/>
      <c r="D37" s="28" t="s">
        <v>56</v>
      </c>
    </row>
    <row r="38" spans="1:4" ht="21.75" customHeight="1">
      <c r="A38" s="25"/>
      <c r="B38" s="28"/>
      <c r="C38" s="25"/>
      <c r="D38" s="28"/>
    </row>
    <row r="39" spans="1:4" ht="25.5" customHeight="1">
      <c r="A39" s="24" t="s">
        <v>40</v>
      </c>
      <c r="B39" s="24">
        <f>B20+B22+B29</f>
        <v>1988.21</v>
      </c>
      <c r="C39" s="24" t="s">
        <v>41</v>
      </c>
      <c r="D39" s="24">
        <f>D20+D22</f>
        <v>1988.21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D19" sqref="D19"/>
    </sheetView>
  </sheetViews>
  <sheetFormatPr defaultColWidth="9.00390625" defaultRowHeight="14.25"/>
  <cols>
    <col min="1" max="1" width="9.125" style="21" customWidth="1"/>
    <col min="2" max="2" width="11.75390625" style="4" customWidth="1"/>
    <col min="3" max="3" width="12.75390625" style="4" customWidth="1"/>
    <col min="4" max="4" width="12.625" style="4" customWidth="1"/>
    <col min="5" max="5" width="11.003906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22" t="s">
        <v>279</v>
      </c>
    </row>
    <row r="2" spans="1:17" s="17" customFormat="1" ht="28.5" customHeight="1">
      <c r="A2" s="136" t="s">
        <v>280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s="18" customFormat="1" ht="23.25" customHeight="1">
      <c r="A3" s="23"/>
      <c r="O3" s="29" t="s">
        <v>3</v>
      </c>
      <c r="P3" s="29"/>
      <c r="Q3" s="29"/>
    </row>
    <row r="4" spans="1:17" s="18" customFormat="1" ht="15" customHeight="1">
      <c r="A4" s="170" t="s">
        <v>259</v>
      </c>
      <c r="B4" s="170" t="s">
        <v>281</v>
      </c>
      <c r="C4" s="170"/>
      <c r="D4" s="170"/>
      <c r="E4" s="170" t="s">
        <v>282</v>
      </c>
      <c r="F4" s="170"/>
      <c r="G4" s="170"/>
      <c r="H4" s="170" t="s">
        <v>283</v>
      </c>
      <c r="I4" s="170" t="s">
        <v>284</v>
      </c>
      <c r="J4" s="170" t="s">
        <v>285</v>
      </c>
      <c r="K4" s="170" t="s">
        <v>286</v>
      </c>
      <c r="L4" s="170" t="s">
        <v>287</v>
      </c>
      <c r="M4" s="170"/>
      <c r="N4" s="170"/>
      <c r="O4" s="170" t="s">
        <v>288</v>
      </c>
      <c r="P4" s="170" t="s">
        <v>289</v>
      </c>
      <c r="Q4" s="30"/>
    </row>
    <row r="5" spans="1:17" s="18" customFormat="1" ht="24.75" customHeight="1">
      <c r="A5" s="170"/>
      <c r="B5" s="170" t="s">
        <v>9</v>
      </c>
      <c r="C5" s="170" t="s">
        <v>290</v>
      </c>
      <c r="D5" s="170" t="s">
        <v>291</v>
      </c>
      <c r="E5" s="170" t="s">
        <v>9</v>
      </c>
      <c r="F5" s="25" t="s">
        <v>292</v>
      </c>
      <c r="G5" s="25"/>
      <c r="H5" s="170"/>
      <c r="I5" s="170"/>
      <c r="J5" s="170"/>
      <c r="K5" s="170"/>
      <c r="L5" s="170" t="s">
        <v>9</v>
      </c>
      <c r="M5" s="170" t="s">
        <v>293</v>
      </c>
      <c r="N5" s="170" t="s">
        <v>294</v>
      </c>
      <c r="O5" s="170"/>
      <c r="P5" s="170"/>
      <c r="Q5" s="30"/>
    </row>
    <row r="6" spans="1:17" s="19" customFormat="1" ht="39" customHeight="1">
      <c r="A6" s="170"/>
      <c r="B6" s="170"/>
      <c r="C6" s="170"/>
      <c r="D6" s="170"/>
      <c r="E6" s="170"/>
      <c r="F6" s="170" t="s">
        <v>295</v>
      </c>
      <c r="G6" s="170" t="s">
        <v>48</v>
      </c>
      <c r="H6" s="170"/>
      <c r="I6" s="170"/>
      <c r="J6" s="170"/>
      <c r="K6" s="170"/>
      <c r="L6" s="170"/>
      <c r="M6" s="170"/>
      <c r="N6" s="170"/>
      <c r="O6" s="170"/>
      <c r="P6" s="170"/>
      <c r="Q6" s="30"/>
    </row>
    <row r="7" spans="1:17" s="19" customFormat="1" ht="14.2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30"/>
    </row>
    <row r="8" spans="1:17" s="20" customFormat="1" ht="39.75" customHeight="1">
      <c r="A8" s="26" t="s">
        <v>55</v>
      </c>
      <c r="B8" s="27">
        <v>1988.21</v>
      </c>
      <c r="C8" s="27">
        <v>1988.21</v>
      </c>
      <c r="D8" s="28" t="s">
        <v>56</v>
      </c>
      <c r="E8" s="28" t="s">
        <v>56</v>
      </c>
      <c r="F8" s="28" t="s">
        <v>56</v>
      </c>
      <c r="G8" s="28" t="s">
        <v>56</v>
      </c>
      <c r="H8" s="28" t="s">
        <v>56</v>
      </c>
      <c r="I8" s="28" t="s">
        <v>56</v>
      </c>
      <c r="J8" s="28" t="s">
        <v>56</v>
      </c>
      <c r="K8" s="28" t="s">
        <v>56</v>
      </c>
      <c r="L8" s="28" t="s">
        <v>56</v>
      </c>
      <c r="M8" s="28" t="s">
        <v>56</v>
      </c>
      <c r="N8" s="28" t="s">
        <v>56</v>
      </c>
      <c r="O8" s="28" t="s">
        <v>56</v>
      </c>
      <c r="P8" s="28" t="s">
        <v>56</v>
      </c>
      <c r="Q8" s="31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赵惠玲</cp:lastModifiedBy>
  <cp:lastPrinted>2019-05-30T07:11:06Z</cp:lastPrinted>
  <dcterms:created xsi:type="dcterms:W3CDTF">2018-01-18T05:24:37Z</dcterms:created>
  <dcterms:modified xsi:type="dcterms:W3CDTF">2019-06-13T10:12:21Z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